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bookViews>
    <workbookView xWindow="11145" yWindow="2520" windowWidth="4155" windowHeight="5325" tabRatio="683" firstSheet="20" activeTab="24"/>
  </bookViews>
  <sheets>
    <sheet name="ΕΚΤΥΠΩΣΗ ΧΑΡΑΚΤΗΡΙΣΤΙΚΩΝ" sheetId="19" r:id="rId1"/>
    <sheet name="ΠΕΡΙΛΗΨΗ ΠΡΟΤΕΙΝΟΜΕΝΩΝ ΤΙΜΩΝ" sheetId="3" r:id="rId2"/>
    <sheet name="MITO s1" sheetId="193" r:id="rId3"/>
    <sheet name="MiTo 0.9 Twinair 85hp" sheetId="206" r:id="rId4"/>
    <sheet name="MiTo 1.4 Multiair 105hp" sheetId="195" r:id="rId5"/>
    <sheet name="MiTo 1.3 JTDM-2 85hp" sheetId="202" r:id="rId6"/>
    <sheet name="MITO s2" sheetId="208" r:id="rId7"/>
    <sheet name="MiTo 1.4 78hp" sheetId="194" r:id="rId8"/>
    <sheet name="MiTo 0.9 Twinair 105hp" sheetId="214" r:id="rId9"/>
    <sheet name="MiTo 1.3 JTDM-2 85hp s2" sheetId="213" r:id="rId10"/>
    <sheet name="GIULIETTA" sheetId="187" r:id="rId11"/>
    <sheet name="Giulietta 1.4 TB 120hp" sheetId="170" r:id="rId12"/>
    <sheet name="Giulietta 1.4 Multiair 170hp" sheetId="204" r:id="rId13"/>
    <sheet name="Giulietta 1.6 JTDM-2 105hp" sheetId="172" r:id="rId14"/>
    <sheet name="Giulietta 2.0 JTDM-2 170hp TCT" sheetId="192" r:id="rId15"/>
    <sheet name="GIULIETTA FL" sheetId="216" r:id="rId16"/>
    <sheet name="Giulietta 1.4 TB 105hp s1" sheetId="217" r:id="rId17"/>
    <sheet name="Giulietta 1.4 TB 120hp s1" sheetId="225" r:id="rId18"/>
    <sheet name="Giulietta 1.4 Mair 170hp s1" sheetId="226" r:id="rId19"/>
    <sheet name="Giulietta 1.4 Mair 170hp TCT s1" sheetId="227" r:id="rId20"/>
    <sheet name="Giulietta 1.75 TBi 235hp QV TCT" sheetId="228" r:id="rId21"/>
    <sheet name="Giulietta 1.6 JTDM-2 105hp s1" sheetId="229" r:id="rId22"/>
    <sheet name="Giulietta 2.0 JTDM 170hp TCTs1" sheetId="231" r:id="rId23"/>
    <sheet name="4C" sheetId="232" r:id="rId24"/>
    <sheet name="4C 1.75 TBi 240hp TCT" sheetId="233" r:id="rId25"/>
  </sheets>
  <externalReferences>
    <externalReference r:id="rId26"/>
    <externalReference r:id="rId27"/>
  </externalReferences>
  <definedNames>
    <definedName name="_1MBL" localSheetId="3">#REF!</definedName>
    <definedName name="_1MBL" localSheetId="5">#REF!</definedName>
    <definedName name="_2MBL" localSheetId="24">#REF!</definedName>
    <definedName name="_2MBL" localSheetId="18">#REF!</definedName>
    <definedName name="_2MBL" localSheetId="19">#REF!</definedName>
    <definedName name="_2MBL" localSheetId="12">#REF!</definedName>
    <definedName name="_2MBL" localSheetId="16">#REF!</definedName>
    <definedName name="_2MBL" localSheetId="17">#REF!</definedName>
    <definedName name="_2MBL" localSheetId="21">#REF!</definedName>
    <definedName name="_2MBL" localSheetId="20">#REF!</definedName>
    <definedName name="_2MBL" localSheetId="22">#REF!</definedName>
    <definedName name="_2MBL" localSheetId="8">#REF!</definedName>
    <definedName name="_2MBL" localSheetId="3">#REF!</definedName>
    <definedName name="_2MBL" localSheetId="9">#REF!</definedName>
    <definedName name="_2MBL">#REF!</definedName>
    <definedName name="_3Merc" localSheetId="3">[1]Base!#REF!</definedName>
    <definedName name="_3Merc" localSheetId="5">[1]Base!#REF!</definedName>
    <definedName name="_4Merc" localSheetId="24">[1]Base!#REF!</definedName>
    <definedName name="_4Merc" localSheetId="18">[1]Base!#REF!</definedName>
    <definedName name="_4Merc" localSheetId="19">[1]Base!#REF!</definedName>
    <definedName name="_4Merc" localSheetId="12">[1]Base!#REF!</definedName>
    <definedName name="_4Merc" localSheetId="16">[1]Base!#REF!</definedName>
    <definedName name="_4Merc" localSheetId="17">[1]Base!#REF!</definedName>
    <definedName name="_4Merc" localSheetId="21">[1]Base!#REF!</definedName>
    <definedName name="_4Merc" localSheetId="20">[1]Base!#REF!</definedName>
    <definedName name="_4Merc" localSheetId="22">[1]Base!#REF!</definedName>
    <definedName name="_4Merc" localSheetId="8">[1]Base!#REF!</definedName>
    <definedName name="_4Merc" localSheetId="3">[1]Base!#REF!</definedName>
    <definedName name="_4Merc" localSheetId="9">[1]Base!#REF!</definedName>
    <definedName name="_4Merc">[1]Base!#REF!</definedName>
    <definedName name="_5th" localSheetId="3">#REF!</definedName>
    <definedName name="_5th" localSheetId="5">#REF!</definedName>
    <definedName name="_6th" localSheetId="24">#REF!</definedName>
    <definedName name="_6th" localSheetId="18">#REF!</definedName>
    <definedName name="_6th" localSheetId="19">#REF!</definedName>
    <definedName name="_6th" localSheetId="12">#REF!</definedName>
    <definedName name="_6th" localSheetId="16">#REF!</definedName>
    <definedName name="_6th" localSheetId="17">#REF!</definedName>
    <definedName name="_6th" localSheetId="21">#REF!</definedName>
    <definedName name="_6th" localSheetId="20">#REF!</definedName>
    <definedName name="_6th" localSheetId="22">#REF!</definedName>
    <definedName name="_6th" localSheetId="8">#REF!</definedName>
    <definedName name="_6th" localSheetId="3">#REF!</definedName>
    <definedName name="_6th" localSheetId="9">#REF!</definedName>
    <definedName name="_6th">#REF!</definedName>
    <definedName name="_a" localSheetId="13" hidden="1">{"'OBT_6M_30_6'!$S$1:$AE$53"}</definedName>
    <definedName name="_a" localSheetId="14" hidden="1">{"'OBT_6M_30_6'!$S$1:$AE$53"}</definedName>
    <definedName name="_a" localSheetId="8" hidden="1">{"'OBT_6M_30_6'!$S$1:$AE$53"}</definedName>
    <definedName name="_a" localSheetId="3" hidden="1">{"'OBT_6M_30_6'!$S$1:$AE$53"}</definedName>
    <definedName name="_a" localSheetId="5" hidden="1">{"'OBT_6M_30_6'!$S$1:$AE$53"}</definedName>
    <definedName name="_a" localSheetId="9" hidden="1">{"'OBT_6M_30_6'!$S$1:$AE$53"}</definedName>
    <definedName name="_a" localSheetId="7" hidden="1">{"'OBT_6M_30_6'!$S$1:$AE$53"}</definedName>
    <definedName name="_a" localSheetId="4" hidden="1">{"'OBT_6M_30_6'!$S$1:$AE$53"}</definedName>
    <definedName name="_a" hidden="1">{"'OBT_6M_30_6'!$S$1:$AE$53"}</definedName>
    <definedName name="_com" localSheetId="13" hidden="1">{"'OBT_6M_30_6'!$S$1:$AE$53"}</definedName>
    <definedName name="_com" localSheetId="14" hidden="1">{"'OBT_6M_30_6'!$S$1:$AE$53"}</definedName>
    <definedName name="_com" localSheetId="8" hidden="1">{"'OBT_6M_30_6'!$S$1:$AE$53"}</definedName>
    <definedName name="_com" localSheetId="3" hidden="1">{"'OBT_6M_30_6'!$S$1:$AE$53"}</definedName>
    <definedName name="_com" localSheetId="5" hidden="1">{"'OBT_6M_30_6'!$S$1:$AE$53"}</definedName>
    <definedName name="_com" localSheetId="9" hidden="1">{"'OBT_6M_30_6'!$S$1:$AE$53"}</definedName>
    <definedName name="_com" localSheetId="7" hidden="1">{"'OBT_6M_30_6'!$S$1:$AE$53"}</definedName>
    <definedName name="_com" localSheetId="4" hidden="1">{"'OBT_6M_30_6'!$S$1:$AE$53"}</definedName>
    <definedName name="_com" hidden="1">{"'OBT_6M_30_6'!$S$1:$AE$53"}</definedName>
    <definedName name="_xlnm._FilterDatabase" localSheetId="8" hidden="1">'MiTo 0.9 Twinair 105hp'!$B$8:$E$8</definedName>
    <definedName name="_xlnm._FilterDatabase" localSheetId="3" hidden="1">'MiTo 0.9 Twinair 85hp'!$B$8:$D$8</definedName>
    <definedName name="_xlnm._FilterDatabase" localSheetId="5" hidden="1">'MiTo 1.3 JTDM-2 85hp'!$B$8:$D$8</definedName>
    <definedName name="_xlnm._FilterDatabase" localSheetId="9" hidden="1">'MiTo 1.3 JTDM-2 85hp s2'!$B$8:$F$8</definedName>
    <definedName name="_xlnm._FilterDatabase" localSheetId="7" hidden="1">'MiTo 1.4 78hp'!$B$8:$E$8</definedName>
    <definedName name="_Key1" localSheetId="24" hidden="1">[2]chapisteria!#REF!</definedName>
    <definedName name="_Key1" localSheetId="18" hidden="1">[2]chapisteria!#REF!</definedName>
    <definedName name="_Key1" localSheetId="19" hidden="1">[2]chapisteria!#REF!</definedName>
    <definedName name="_Key1" localSheetId="12" hidden="1">[2]chapisteria!#REF!</definedName>
    <definedName name="_Key1" localSheetId="16" hidden="1">[2]chapisteria!#REF!</definedName>
    <definedName name="_Key1" localSheetId="17" hidden="1">[2]chapisteria!#REF!</definedName>
    <definedName name="_Key1" localSheetId="21" hidden="1">[2]chapisteria!#REF!</definedName>
    <definedName name="_Key1" localSheetId="20" hidden="1">[2]chapisteria!#REF!</definedName>
    <definedName name="_Key1" localSheetId="22" hidden="1">[2]chapisteria!#REF!</definedName>
    <definedName name="_Key1" localSheetId="8" hidden="1">[2]chapisteria!#REF!</definedName>
    <definedName name="_Key1" localSheetId="3" hidden="1">[2]chapisteria!#REF!</definedName>
    <definedName name="_Key1" localSheetId="5" hidden="1">[2]chapisteria!#REF!</definedName>
    <definedName name="_Key1" localSheetId="9" hidden="1">[2]chapisteria!#REF!</definedName>
    <definedName name="_Key1" hidden="1">[2]chapisteria!#REF!</definedName>
    <definedName name="_Order1" hidden="1">255</definedName>
    <definedName name="CIAO" localSheetId="13" hidden="1">{"'OBT_6M_30_6'!$S$1:$AE$53"}</definedName>
    <definedName name="CIAO" localSheetId="14" hidden="1">{"'OBT_6M_30_6'!$S$1:$AE$53"}</definedName>
    <definedName name="CIAO" localSheetId="8" hidden="1">{"'OBT_6M_30_6'!$S$1:$AE$53"}</definedName>
    <definedName name="CIAO" localSheetId="3" hidden="1">{"'OBT_6M_30_6'!$S$1:$AE$53"}</definedName>
    <definedName name="CIAO" localSheetId="5" hidden="1">{"'OBT_6M_30_6'!$S$1:$AE$53"}</definedName>
    <definedName name="CIAO" localSheetId="9" hidden="1">{"'OBT_6M_30_6'!$S$1:$AE$53"}</definedName>
    <definedName name="CIAO" localSheetId="7" hidden="1">{"'OBT_6M_30_6'!$S$1:$AE$53"}</definedName>
    <definedName name="CIAO" localSheetId="4" hidden="1">{"'OBT_6M_30_6'!$S$1:$AE$53"}</definedName>
    <definedName name="CIAO" hidden="1">{"'OBT_6M_30_6'!$S$1:$AE$53"}</definedName>
    <definedName name="filna" localSheetId="13" hidden="1">{"'OBT_6M_30_6'!$S$1:$AE$53"}</definedName>
    <definedName name="filna" localSheetId="14" hidden="1">{"'OBT_6M_30_6'!$S$1:$AE$53"}</definedName>
    <definedName name="filna" localSheetId="8" hidden="1">{"'OBT_6M_30_6'!$S$1:$AE$53"}</definedName>
    <definedName name="filna" localSheetId="3" hidden="1">{"'OBT_6M_30_6'!$S$1:$AE$53"}</definedName>
    <definedName name="filna" localSheetId="5" hidden="1">{"'OBT_6M_30_6'!$S$1:$AE$53"}</definedName>
    <definedName name="filna" localSheetId="9" hidden="1">{"'OBT_6M_30_6'!$S$1:$AE$53"}</definedName>
    <definedName name="filna" localSheetId="7" hidden="1">{"'OBT_6M_30_6'!$S$1:$AE$53"}</definedName>
    <definedName name="filna" localSheetId="4" hidden="1">{"'OBT_6M_30_6'!$S$1:$AE$53"}</definedName>
    <definedName name="filna" hidden="1">{"'OBT_6M_30_6'!$S$1:$AE$53"}</definedName>
    <definedName name="filna2" localSheetId="13" hidden="1">{"'OBT_6M_30_6'!$S$1:$AE$53"}</definedName>
    <definedName name="filna2" localSheetId="14" hidden="1">{"'OBT_6M_30_6'!$S$1:$AE$53"}</definedName>
    <definedName name="filna2" localSheetId="8" hidden="1">{"'OBT_6M_30_6'!$S$1:$AE$53"}</definedName>
    <definedName name="filna2" localSheetId="3" hidden="1">{"'OBT_6M_30_6'!$S$1:$AE$53"}</definedName>
    <definedName name="filna2" localSheetId="5" hidden="1">{"'OBT_6M_30_6'!$S$1:$AE$53"}</definedName>
    <definedName name="filna2" localSheetId="9" hidden="1">{"'OBT_6M_30_6'!$S$1:$AE$53"}</definedName>
    <definedName name="filna2" localSheetId="7" hidden="1">{"'OBT_6M_30_6'!$S$1:$AE$53"}</definedName>
    <definedName name="filna2" localSheetId="4" hidden="1">{"'OBT_6M_30_6'!$S$1:$AE$53"}</definedName>
    <definedName name="filna2" hidden="1">{"'OBT_6M_30_6'!$S$1:$AE$53"}</definedName>
    <definedName name="gii" localSheetId="13" hidden="1">{"'OBT_6M_30_6'!$S$1:$AE$53"}</definedName>
    <definedName name="gii" localSheetId="14" hidden="1">{"'OBT_6M_30_6'!$S$1:$AE$53"}</definedName>
    <definedName name="gii" localSheetId="8" hidden="1">{"'OBT_6M_30_6'!$S$1:$AE$53"}</definedName>
    <definedName name="gii" localSheetId="3" hidden="1">{"'OBT_6M_30_6'!$S$1:$AE$53"}</definedName>
    <definedName name="gii" localSheetId="5" hidden="1">{"'OBT_6M_30_6'!$S$1:$AE$53"}</definedName>
    <definedName name="gii" localSheetId="9" hidden="1">{"'OBT_6M_30_6'!$S$1:$AE$53"}</definedName>
    <definedName name="gii" localSheetId="7" hidden="1">{"'OBT_6M_30_6'!$S$1:$AE$53"}</definedName>
    <definedName name="gii" localSheetId="4" hidden="1">{"'OBT_6M_30_6'!$S$1:$AE$53"}</definedName>
    <definedName name="gii" hidden="1">{"'OBT_6M_30_6'!$S$1:$AE$53"}</definedName>
    <definedName name="HTML_CodePage" hidden="1">1252</definedName>
    <definedName name="HTML_Control" localSheetId="13" hidden="1">{"'OBT_6M_30_6'!$S$1:$AE$53"}</definedName>
    <definedName name="HTML_Control" localSheetId="14" hidden="1">{"'OBT_6M_30_6'!$S$1:$AE$53"}</definedName>
    <definedName name="HTML_Control" localSheetId="8" hidden="1">{"'OBT_6M_30_6'!$S$1:$AE$53"}</definedName>
    <definedName name="HTML_Control" localSheetId="3" hidden="1">{"'OBT_6M_30_6'!$S$1:$AE$53"}</definedName>
    <definedName name="HTML_Control" localSheetId="5" hidden="1">{"'OBT_6M_30_6'!$S$1:$AE$53"}</definedName>
    <definedName name="HTML_Control" localSheetId="9" hidden="1">{"'OBT_6M_30_6'!$S$1:$AE$53"}</definedName>
    <definedName name="HTML_Control" localSheetId="7" hidden="1">{"'OBT_6M_30_6'!$S$1:$AE$53"}</definedName>
    <definedName name="HTML_Control" localSheetId="4" hidden="1">{"'OBT_6M_30_6'!$S$1:$AE$53"}</definedName>
    <definedName name="HTML_Control" hidden="1">{"'OBT_6M_30_6'!$S$1:$AE$53"}</definedName>
    <definedName name="HTML_OBDlg2" hidden="1">FALSE</definedName>
    <definedName name="HTML_OBDlg3" hidden="1">TRUE</definedName>
    <definedName name="HTML_OBDlg4" hidden="1">TRUE</definedName>
    <definedName name="HTML_OS" hidden="1">0</definedName>
    <definedName name="HTML_PathFile" hidden="1">"C:\WINDOWS\Desktop\Stk Anziano 6 mesi\Anz_6m_II.htm"</definedName>
    <definedName name="HTML_PathTemplate" hidden="1">"D:\Intranet\Titolo_Stock_Anziano_mensile.htm"</definedName>
    <definedName name="HTML1_1" hidden="1">"[OBT_6M.XLS]OBT_6M!$B$5:$S$48"</definedName>
    <definedName name="HTML1_11" hidden="1">1</definedName>
    <definedName name="HTML1_12" hidden="1">"C:\WEB\EXCEL\ASS_PROD\MyHTMLx.htm"</definedName>
    <definedName name="HTML1_2" hidden="1">-4146</definedName>
    <definedName name="HTML1_3" hidden="1">"C:\WEB\EXCEL\ASS_PROD\HTMLTemp.htm"</definedName>
    <definedName name="HTML2_1" hidden="1">"[OBT_6M_1.XLS]OBT_6M_sem!$B$5:$M$51"</definedName>
    <definedName name="HTML2_11" hidden="1">1</definedName>
    <definedName name="HTML2_12" hidden="1">"C:\WEB\EXCEL\STK_ANZ\ANZ_6M.HTM"</definedName>
    <definedName name="HTML2_2" hidden="1">-4146</definedName>
    <definedName name="HTML2_3" hidden="1">"C:\WEB\EXCEL\STK_ANZ\HTMLTEMP.HTM"</definedName>
    <definedName name="HTMLCount" hidden="1">2</definedName>
    <definedName name="k" localSheetId="13" hidden="1">{"'OBT_6M_30_6'!$S$1:$AE$53"}</definedName>
    <definedName name="k" localSheetId="14" hidden="1">{"'OBT_6M_30_6'!$S$1:$AE$53"}</definedName>
    <definedName name="k" localSheetId="8" hidden="1">{"'OBT_6M_30_6'!$S$1:$AE$53"}</definedName>
    <definedName name="k" localSheetId="3" hidden="1">{"'OBT_6M_30_6'!$S$1:$AE$53"}</definedName>
    <definedName name="k" localSheetId="5" hidden="1">{"'OBT_6M_30_6'!$S$1:$AE$53"}</definedName>
    <definedName name="k" localSheetId="9" hidden="1">{"'OBT_6M_30_6'!$S$1:$AE$53"}</definedName>
    <definedName name="k" localSheetId="7" hidden="1">{"'OBT_6M_30_6'!$S$1:$AE$53"}</definedName>
    <definedName name="k" localSheetId="4" hidden="1">{"'OBT_6M_30_6'!$S$1:$AE$53"}</definedName>
    <definedName name="k" hidden="1">{"'OBT_6M_30_6'!$S$1:$AE$53"}</definedName>
    <definedName name="KPI" localSheetId="13" hidden="1">{"'OBT_6M_30_6'!$S$1:$AE$53"}</definedName>
    <definedName name="KPI" localSheetId="14" hidden="1">{"'OBT_6M_30_6'!$S$1:$AE$53"}</definedName>
    <definedName name="KPI" localSheetId="8" hidden="1">{"'OBT_6M_30_6'!$S$1:$AE$53"}</definedName>
    <definedName name="KPI" localSheetId="3" hidden="1">{"'OBT_6M_30_6'!$S$1:$AE$53"}</definedName>
    <definedName name="KPI" localSheetId="5" hidden="1">{"'OBT_6M_30_6'!$S$1:$AE$53"}</definedName>
    <definedName name="KPI" localSheetId="9" hidden="1">{"'OBT_6M_30_6'!$S$1:$AE$53"}</definedName>
    <definedName name="KPI" localSheetId="7" hidden="1">{"'OBT_6M_30_6'!$S$1:$AE$53"}</definedName>
    <definedName name="KPI" localSheetId="4" hidden="1">{"'OBT_6M_30_6'!$S$1:$AE$53"}</definedName>
    <definedName name="KPI" hidden="1">{"'OBT_6M_30_6'!$S$1:$AE$53"}</definedName>
    <definedName name="L" localSheetId="13" hidden="1">{"'OBT_6M_30_6'!$S$1:$AE$53"}</definedName>
    <definedName name="L" localSheetId="14" hidden="1">{"'OBT_6M_30_6'!$S$1:$AE$53"}</definedName>
    <definedName name="L" localSheetId="8" hidden="1">{"'OBT_6M_30_6'!$S$1:$AE$53"}</definedName>
    <definedName name="L" localSheetId="3" hidden="1">{"'OBT_6M_30_6'!$S$1:$AE$53"}</definedName>
    <definedName name="L" localSheetId="5" hidden="1">{"'OBT_6M_30_6'!$S$1:$AE$53"}</definedName>
    <definedName name="L" localSheetId="9" hidden="1">{"'OBT_6M_30_6'!$S$1:$AE$53"}</definedName>
    <definedName name="L" localSheetId="7" hidden="1">{"'OBT_6M_30_6'!$S$1:$AE$53"}</definedName>
    <definedName name="L" localSheetId="4" hidden="1">{"'OBT_6M_30_6'!$S$1:$AE$53"}</definedName>
    <definedName name="L" hidden="1">{"'OBT_6M_30_6'!$S$1:$AE$53"}</definedName>
    <definedName name="LIDIA" localSheetId="13" hidden="1">{"'OBT_6M_30_6'!$S$1:$AE$53"}</definedName>
    <definedName name="LIDIA" localSheetId="14" hidden="1">{"'OBT_6M_30_6'!$S$1:$AE$53"}</definedName>
    <definedName name="LIDIA" localSheetId="8" hidden="1">{"'OBT_6M_30_6'!$S$1:$AE$53"}</definedName>
    <definedName name="LIDIA" localSheetId="3" hidden="1">{"'OBT_6M_30_6'!$S$1:$AE$53"}</definedName>
    <definedName name="LIDIA" localSheetId="5" hidden="1">{"'OBT_6M_30_6'!$S$1:$AE$53"}</definedName>
    <definedName name="LIDIA" localSheetId="9" hidden="1">{"'OBT_6M_30_6'!$S$1:$AE$53"}</definedName>
    <definedName name="LIDIA" localSheetId="7" hidden="1">{"'OBT_6M_30_6'!$S$1:$AE$53"}</definedName>
    <definedName name="LIDIA" localSheetId="4" hidden="1">{"'OBT_6M_30_6'!$S$1:$AE$53"}</definedName>
    <definedName name="LIDIA" hidden="1">{"'OBT_6M_30_6'!$S$1:$AE$53"}</definedName>
    <definedName name="LIDIA2" localSheetId="13" hidden="1">{"'OBT_6M_30_6'!$S$1:$AE$53"}</definedName>
    <definedName name="LIDIA2" localSheetId="14" hidden="1">{"'OBT_6M_30_6'!$S$1:$AE$53"}</definedName>
    <definedName name="LIDIA2" localSheetId="8" hidden="1">{"'OBT_6M_30_6'!$S$1:$AE$53"}</definedName>
    <definedName name="LIDIA2" localSheetId="3" hidden="1">{"'OBT_6M_30_6'!$S$1:$AE$53"}</definedName>
    <definedName name="LIDIA2" localSheetId="5" hidden="1">{"'OBT_6M_30_6'!$S$1:$AE$53"}</definedName>
    <definedName name="LIDIA2" localSheetId="9" hidden="1">{"'OBT_6M_30_6'!$S$1:$AE$53"}</definedName>
    <definedName name="LIDIA2" localSheetId="7" hidden="1">{"'OBT_6M_30_6'!$S$1:$AE$53"}</definedName>
    <definedName name="LIDIA2" localSheetId="4" hidden="1">{"'OBT_6M_30_6'!$S$1:$AE$53"}</definedName>
    <definedName name="LIDIA2" hidden="1">{"'OBT_6M_30_6'!$S$1:$AE$53"}</definedName>
    <definedName name="LIDIA3" localSheetId="13" hidden="1">{"'OBT_6M_30_6'!$S$1:$AE$53"}</definedName>
    <definedName name="LIDIA3" localSheetId="14" hidden="1">{"'OBT_6M_30_6'!$S$1:$AE$53"}</definedName>
    <definedName name="LIDIA3" localSheetId="8" hidden="1">{"'OBT_6M_30_6'!$S$1:$AE$53"}</definedName>
    <definedName name="LIDIA3" localSheetId="3" hidden="1">{"'OBT_6M_30_6'!$S$1:$AE$53"}</definedName>
    <definedName name="LIDIA3" localSheetId="5" hidden="1">{"'OBT_6M_30_6'!$S$1:$AE$53"}</definedName>
    <definedName name="LIDIA3" localSheetId="9" hidden="1">{"'OBT_6M_30_6'!$S$1:$AE$53"}</definedName>
    <definedName name="LIDIA3" localSheetId="7" hidden="1">{"'OBT_6M_30_6'!$S$1:$AE$53"}</definedName>
    <definedName name="LIDIA3" localSheetId="4" hidden="1">{"'OBT_6M_30_6'!$S$1:$AE$53"}</definedName>
    <definedName name="LIDIA3" hidden="1">{"'OBT_6M_30_6'!$S$1:$AE$53"}</definedName>
    <definedName name="LIDIA4" localSheetId="13" hidden="1">{"'OBT_6M_30_6'!$S$1:$AE$53"}</definedName>
    <definedName name="LIDIA4" localSheetId="14" hidden="1">{"'OBT_6M_30_6'!$S$1:$AE$53"}</definedName>
    <definedName name="LIDIA4" localSheetId="8" hidden="1">{"'OBT_6M_30_6'!$S$1:$AE$53"}</definedName>
    <definedName name="LIDIA4" localSheetId="3" hidden="1">{"'OBT_6M_30_6'!$S$1:$AE$53"}</definedName>
    <definedName name="LIDIA4" localSheetId="5" hidden="1">{"'OBT_6M_30_6'!$S$1:$AE$53"}</definedName>
    <definedName name="LIDIA4" localSheetId="9" hidden="1">{"'OBT_6M_30_6'!$S$1:$AE$53"}</definedName>
    <definedName name="LIDIA4" localSheetId="7" hidden="1">{"'OBT_6M_30_6'!$S$1:$AE$53"}</definedName>
    <definedName name="LIDIA4" localSheetId="4" hidden="1">{"'OBT_6M_30_6'!$S$1:$AE$53"}</definedName>
    <definedName name="LIDIA4" hidden="1">{"'OBT_6M_30_6'!$S$1:$AE$53"}</definedName>
    <definedName name="Ly" localSheetId="13">'Giulietta 1.6 JTDM-2 105hp'!Ly</definedName>
    <definedName name="Ly" localSheetId="14">'Giulietta 2.0 JTDM-2 170hp TCT'!Ly</definedName>
    <definedName name="Ly" localSheetId="8">'MiTo 0.9 Twinair 105hp'!Ly</definedName>
    <definedName name="Ly" localSheetId="3">'MiTo 0.9 Twinair 85hp'!Ly</definedName>
    <definedName name="Ly" localSheetId="5">'MiTo 1.3 JTDM-2 85hp'!Ly</definedName>
    <definedName name="Ly" localSheetId="9">'MiTo 1.3 JTDM-2 85hp s2'!Ly</definedName>
    <definedName name="Ly" localSheetId="7">'MiTo 1.4 78hp'!Ly</definedName>
    <definedName name="Ly" localSheetId="4">'MiTo 1.4 Multiair 105hp'!Ly</definedName>
    <definedName name="Ly">[0]!Ly</definedName>
    <definedName name="mmmm" localSheetId="13" hidden="1">{"'OBT_6M_30_6'!$S$1:$AE$53"}</definedName>
    <definedName name="mmmm" localSheetId="14" hidden="1">{"'OBT_6M_30_6'!$S$1:$AE$53"}</definedName>
    <definedName name="mmmm" localSheetId="8" hidden="1">{"'OBT_6M_30_6'!$S$1:$AE$53"}</definedName>
    <definedName name="mmmm" localSheetId="3" hidden="1">{"'OBT_6M_30_6'!$S$1:$AE$53"}</definedName>
    <definedName name="mmmm" localSheetId="5" hidden="1">{"'OBT_6M_30_6'!$S$1:$AE$53"}</definedName>
    <definedName name="mmmm" localSheetId="9" hidden="1">{"'OBT_6M_30_6'!$S$1:$AE$53"}</definedName>
    <definedName name="mmmm" localSheetId="7" hidden="1">{"'OBT_6M_30_6'!$S$1:$AE$53"}</definedName>
    <definedName name="mmmm" localSheetId="4" hidden="1">{"'OBT_6M_30_6'!$S$1:$AE$53"}</definedName>
    <definedName name="mmmm" hidden="1">{"'OBT_6M_30_6'!$S$1:$AE$53"}</definedName>
    <definedName name="_xlnm.Print_Area" localSheetId="24">'4C 1.75 TBi 240hp TCT'!$B$1:$F$67</definedName>
    <definedName name="_xlnm.Print_Area" localSheetId="18">'Giulietta 1.4 Mair 170hp s1'!$B$1:$F$105</definedName>
    <definedName name="_xlnm.Print_Area" localSheetId="19">'Giulietta 1.4 Mair 170hp TCT s1'!$B$1:$F$106</definedName>
    <definedName name="_xlnm.Print_Area" localSheetId="12">'Giulietta 1.4 Multiair 170hp'!$B$1:$F$105</definedName>
    <definedName name="_xlnm.Print_Area" localSheetId="16">'Giulietta 1.4 TB 105hp s1'!$B$1:$F$100</definedName>
    <definedName name="_xlnm.Print_Area" localSheetId="11">'Giulietta 1.4 TB 120hp'!$B$1:$F$112</definedName>
    <definedName name="_xlnm.Print_Area" localSheetId="17">'Giulietta 1.4 TB 120hp s1'!$B$1:$F$100</definedName>
    <definedName name="_xlnm.Print_Area" localSheetId="13">'Giulietta 1.6 JTDM-2 105hp'!$B$1:$G$121</definedName>
    <definedName name="_xlnm.Print_Area" localSheetId="21">'Giulietta 1.6 JTDM-2 105hp s1'!$B$1:$G$114</definedName>
    <definedName name="_xlnm.Print_Area" localSheetId="20">'Giulietta 1.75 TBi 235hp QV TCT'!$B$1:$F$97</definedName>
    <definedName name="_xlnm.Print_Area" localSheetId="22">'Giulietta 2.0 JTDM 170hp TCTs1'!$B$1:$F$106</definedName>
    <definedName name="_xlnm.Print_Area" localSheetId="14">'Giulietta 2.0 JTDM-2 170hp TCT'!$B$1:$F$108</definedName>
    <definedName name="_xlnm.Print_Area" localSheetId="8">'MiTo 0.9 Twinair 105hp'!$B$1:$G$121</definedName>
    <definedName name="_xlnm.Print_Area" localSheetId="3">'MiTo 0.9 Twinair 85hp'!$B$1:$F$131</definedName>
    <definedName name="_xlnm.Print_Area" localSheetId="5">'MiTo 1.3 JTDM-2 85hp'!$B$1:$F$135</definedName>
    <definedName name="_xlnm.Print_Area" localSheetId="9">'MiTo 1.3 JTDM-2 85hp s2'!$B$1:$H$128</definedName>
    <definedName name="_xlnm.Print_Area" localSheetId="7">'MiTo 1.4 78hp'!$B$1:$G$111</definedName>
    <definedName name="_xlnm.Print_Area" localSheetId="4">'MiTo 1.4 Multiair 105hp'!$B$1:$F$125</definedName>
    <definedName name="_xlnm.Print_Area" localSheetId="0">'ΕΚΤΥΠΩΣΗ ΧΑΡΑΚΤΗΡΙΣΤΙΚΩΝ'!$B$6:$I$81</definedName>
    <definedName name="_xlnm.Print_Area" localSheetId="1">'ΠΕΡΙΛΗΨΗ ΠΡΟΤΕΙΝΟΜΕΝΩΝ ΤΙΜΩΝ'!$A$2:$W$36</definedName>
    <definedName name="_xlnm.Print_Titles" localSheetId="24">'4C 1.75 TBi 240hp TCT'!$1:$8</definedName>
    <definedName name="_xlnm.Print_Titles" localSheetId="18">'Giulietta 1.4 Mair 170hp s1'!$1:$8</definedName>
    <definedName name="_xlnm.Print_Titles" localSheetId="19">'Giulietta 1.4 Mair 170hp TCT s1'!$1:$8</definedName>
    <definedName name="_xlnm.Print_Titles" localSheetId="12">'Giulietta 1.4 Multiair 170hp'!$1:$8</definedName>
    <definedName name="_xlnm.Print_Titles" localSheetId="16">'Giulietta 1.4 TB 105hp s1'!$1:$8</definedName>
    <definedName name="_xlnm.Print_Titles" localSheetId="11">'Giulietta 1.4 TB 120hp'!$1:$8</definedName>
    <definedName name="_xlnm.Print_Titles" localSheetId="17">'Giulietta 1.4 TB 120hp s1'!$1:$8</definedName>
    <definedName name="_xlnm.Print_Titles" localSheetId="13">'Giulietta 1.6 JTDM-2 105hp'!$1:$8</definedName>
    <definedName name="_xlnm.Print_Titles" localSheetId="21">'Giulietta 1.6 JTDM-2 105hp s1'!$1:$8</definedName>
    <definedName name="_xlnm.Print_Titles" localSheetId="20">'Giulietta 1.75 TBi 235hp QV TCT'!$1:$8</definedName>
    <definedName name="_xlnm.Print_Titles" localSheetId="22">'Giulietta 2.0 JTDM 170hp TCTs1'!$1:$8</definedName>
    <definedName name="_xlnm.Print_Titles" localSheetId="14">'Giulietta 2.0 JTDM-2 170hp TCT'!$1:$8</definedName>
    <definedName name="_xlnm.Print_Titles" localSheetId="8">'MiTo 0.9 Twinair 105hp'!$1:$8</definedName>
    <definedName name="_xlnm.Print_Titles" localSheetId="3">'MiTo 0.9 Twinair 85hp'!$1:$8</definedName>
    <definedName name="_xlnm.Print_Titles" localSheetId="5">'MiTo 1.3 JTDM-2 85hp'!$1:$8</definedName>
    <definedName name="_xlnm.Print_Titles" localSheetId="9">'MiTo 1.3 JTDM-2 85hp s2'!$1:$8</definedName>
    <definedName name="_xlnm.Print_Titles" localSheetId="7">'MiTo 1.4 78hp'!$1:$8</definedName>
    <definedName name="_xlnm.Print_Titles" localSheetId="4">'MiTo 1.4 Multiair 105hp'!$1:$8</definedName>
    <definedName name="_xlnm.Print_Titles" localSheetId="1">'ΠΕΡΙΛΗΨΗ ΠΡΟΤΕΙΝΟΜΕΝΩΝ ΤΙΜΩΝ'!$2:$6</definedName>
    <definedName name="PRO" localSheetId="13">'Giulietta 1.6 JTDM-2 105hp'!PRO</definedName>
    <definedName name="PRO" localSheetId="14">'Giulietta 2.0 JTDM-2 170hp TCT'!PRO</definedName>
    <definedName name="PRO" localSheetId="8">'MiTo 0.9 Twinair 105hp'!PRO</definedName>
    <definedName name="PRO" localSheetId="3">'MiTo 0.9 Twinair 85hp'!PRO</definedName>
    <definedName name="PRO" localSheetId="5">'MiTo 1.3 JTDM-2 85hp'!PRO</definedName>
    <definedName name="PRO" localSheetId="9">'MiTo 1.3 JTDM-2 85hp s2'!PRO</definedName>
    <definedName name="PRO" localSheetId="7">'MiTo 1.4 78hp'!PRO</definedName>
    <definedName name="PRO" localSheetId="4">'MiTo 1.4 Multiair 105hp'!PRO</definedName>
    <definedName name="PRO">[0]!PRO</definedName>
    <definedName name="q" localSheetId="13" hidden="1">{"'OBT_6M_30_6'!$S$1:$AE$53"}</definedName>
    <definedName name="q" localSheetId="14" hidden="1">{"'OBT_6M_30_6'!$S$1:$AE$53"}</definedName>
    <definedName name="q" localSheetId="8" hidden="1">{"'OBT_6M_30_6'!$S$1:$AE$53"}</definedName>
    <definedName name="q" localSheetId="3" hidden="1">{"'OBT_6M_30_6'!$S$1:$AE$53"}</definedName>
    <definedName name="q" localSheetId="5" hidden="1">{"'OBT_6M_30_6'!$S$1:$AE$53"}</definedName>
    <definedName name="q" localSheetId="9" hidden="1">{"'OBT_6M_30_6'!$S$1:$AE$53"}</definedName>
    <definedName name="q" localSheetId="7" hidden="1">{"'OBT_6M_30_6'!$S$1:$AE$53"}</definedName>
    <definedName name="q" localSheetId="4" hidden="1">{"'OBT_6M_30_6'!$S$1:$AE$53"}</definedName>
    <definedName name="q" hidden="1">{"'OBT_6M_30_6'!$S$1:$AE$53"}</definedName>
    <definedName name="RGAIrett" localSheetId="13">'Giulietta 1.6 JTDM-2 105hp'!RGAIrett</definedName>
    <definedName name="RGAIrett" localSheetId="14">'Giulietta 2.0 JTDM-2 170hp TCT'!RGAIrett</definedName>
    <definedName name="RGAIrett" localSheetId="8">'MiTo 0.9 Twinair 105hp'!RGAIrett</definedName>
    <definedName name="RGAIrett" localSheetId="3">'MiTo 0.9 Twinair 85hp'!RGAIrett</definedName>
    <definedName name="RGAIrett" localSheetId="5">'MiTo 1.3 JTDM-2 85hp'!RGAIrett</definedName>
    <definedName name="RGAIrett" localSheetId="9">'MiTo 1.3 JTDM-2 85hp s2'!RGAIrett</definedName>
    <definedName name="RGAIrett" localSheetId="7">'MiTo 1.4 78hp'!RGAIrett</definedName>
    <definedName name="RGAIrett" localSheetId="4">'MiTo 1.4 Multiair 105hp'!RGAIrett</definedName>
    <definedName name="RGAIrett">[0]!RGAIrett</definedName>
    <definedName name="S" localSheetId="13" hidden="1">{"'OBT_6M_30_6'!$S$1:$AE$53"}</definedName>
    <definedName name="S" localSheetId="14" hidden="1">{"'OBT_6M_30_6'!$S$1:$AE$53"}</definedName>
    <definedName name="S" localSheetId="8" hidden="1">{"'OBT_6M_30_6'!$S$1:$AE$53"}</definedName>
    <definedName name="S" localSheetId="3" hidden="1">{"'OBT_6M_30_6'!$S$1:$AE$53"}</definedName>
    <definedName name="S" localSheetId="5" hidden="1">{"'OBT_6M_30_6'!$S$1:$AE$53"}</definedName>
    <definedName name="S" localSheetId="9" hidden="1">{"'OBT_6M_30_6'!$S$1:$AE$53"}</definedName>
    <definedName name="S" localSheetId="7" hidden="1">{"'OBT_6M_30_6'!$S$1:$AE$53"}</definedName>
    <definedName name="S" localSheetId="4" hidden="1">{"'OBT_6M_30_6'!$S$1:$AE$53"}</definedName>
    <definedName name="S" hidden="1">{"'OBT_6M_30_6'!$S$1:$AE$53"}</definedName>
    <definedName name="sd" localSheetId="13" hidden="1">{"'OBT_6M_30_6'!$S$1:$AE$53"}</definedName>
    <definedName name="sd" localSheetId="14" hidden="1">{"'OBT_6M_30_6'!$S$1:$AE$53"}</definedName>
    <definedName name="sd" localSheetId="8" hidden="1">{"'OBT_6M_30_6'!$S$1:$AE$53"}</definedName>
    <definedName name="sd" localSheetId="3" hidden="1">{"'OBT_6M_30_6'!$S$1:$AE$53"}</definedName>
    <definedName name="sd" localSheetId="5" hidden="1">{"'OBT_6M_30_6'!$S$1:$AE$53"}</definedName>
    <definedName name="sd" localSheetId="9" hidden="1">{"'OBT_6M_30_6'!$S$1:$AE$53"}</definedName>
    <definedName name="sd" localSheetId="7" hidden="1">{"'OBT_6M_30_6'!$S$1:$AE$53"}</definedName>
    <definedName name="sd" localSheetId="4" hidden="1">{"'OBT_6M_30_6'!$S$1:$AE$53"}</definedName>
    <definedName name="sd" hidden="1">{"'OBT_6M_30_6'!$S$1:$AE$53"}</definedName>
    <definedName name="SSSS" localSheetId="13" hidden="1">{"'OBT_6M_30_6'!$S$1:$AE$53"}</definedName>
    <definedName name="SSSS" localSheetId="14" hidden="1">{"'OBT_6M_30_6'!$S$1:$AE$53"}</definedName>
    <definedName name="SSSS" localSheetId="8" hidden="1">{"'OBT_6M_30_6'!$S$1:$AE$53"}</definedName>
    <definedName name="SSSS" localSheetId="3" hidden="1">{"'OBT_6M_30_6'!$S$1:$AE$53"}</definedName>
    <definedName name="SSSS" localSheetId="5" hidden="1">{"'OBT_6M_30_6'!$S$1:$AE$53"}</definedName>
    <definedName name="SSSS" localSheetId="9" hidden="1">{"'OBT_6M_30_6'!$S$1:$AE$53"}</definedName>
    <definedName name="SSSS" localSheetId="7" hidden="1">{"'OBT_6M_30_6'!$S$1:$AE$53"}</definedName>
    <definedName name="SSSS" localSheetId="4" hidden="1">{"'OBT_6M_30_6'!$S$1:$AE$53"}</definedName>
    <definedName name="SSSS" hidden="1">{"'OBT_6M_30_6'!$S$1:$AE$53"}</definedName>
    <definedName name="w" localSheetId="13" hidden="1">{"'OBT_6M_30_6'!$S$1:$AE$53"}</definedName>
    <definedName name="w" localSheetId="14" hidden="1">{"'OBT_6M_30_6'!$S$1:$AE$53"}</definedName>
    <definedName name="w" localSheetId="8" hidden="1">{"'OBT_6M_30_6'!$S$1:$AE$53"}</definedName>
    <definedName name="w" localSheetId="3" hidden="1">{"'OBT_6M_30_6'!$S$1:$AE$53"}</definedName>
    <definedName name="w" localSheetId="5" hidden="1">{"'OBT_6M_30_6'!$S$1:$AE$53"}</definedName>
    <definedName name="w" localSheetId="9" hidden="1">{"'OBT_6M_30_6'!$S$1:$AE$53"}</definedName>
    <definedName name="w" localSheetId="7" hidden="1">{"'OBT_6M_30_6'!$S$1:$AE$53"}</definedName>
    <definedName name="w" localSheetId="4" hidden="1">{"'OBT_6M_30_6'!$S$1:$AE$53"}</definedName>
    <definedName name="w" hidden="1">{"'OBT_6M_30_6'!$S$1:$AE$53"}</definedName>
    <definedName name="wrn.Big._.Four._.Countries." localSheetId="13" hidden="1">{#N/A,#N/A,FALSE,"Japan";#N/A,#N/A,FALSE,"Taiwan";#N/A,#N/A,FALSE,"Thailand";#N/A,#N/A,FALSE,"Australia"}</definedName>
    <definedName name="wrn.Big._.Four._.Countries." localSheetId="14" hidden="1">{#N/A,#N/A,FALSE,"Japan";#N/A,#N/A,FALSE,"Taiwan";#N/A,#N/A,FALSE,"Thailand";#N/A,#N/A,FALSE,"Australia"}</definedName>
    <definedName name="wrn.Big._.Four._.Countries." localSheetId="8" hidden="1">{#N/A,#N/A,FALSE,"Japan";#N/A,#N/A,FALSE,"Taiwan";#N/A,#N/A,FALSE,"Thailand";#N/A,#N/A,FALSE,"Australia"}</definedName>
    <definedName name="wrn.Big._.Four._.Countries." localSheetId="3" hidden="1">{#N/A,#N/A,FALSE,"Japan";#N/A,#N/A,FALSE,"Taiwan";#N/A,#N/A,FALSE,"Thailand";#N/A,#N/A,FALSE,"Australia"}</definedName>
    <definedName name="wrn.Big._.Four._.Countries." localSheetId="5" hidden="1">{#N/A,#N/A,FALSE,"Japan";#N/A,#N/A,FALSE,"Taiwan";#N/A,#N/A,FALSE,"Thailand";#N/A,#N/A,FALSE,"Australia"}</definedName>
    <definedName name="wrn.Big._.Four._.Countries." localSheetId="9" hidden="1">{#N/A,#N/A,FALSE,"Japan";#N/A,#N/A,FALSE,"Taiwan";#N/A,#N/A,FALSE,"Thailand";#N/A,#N/A,FALSE,"Australia"}</definedName>
    <definedName name="wrn.Big._.Four._.Countries." localSheetId="7" hidden="1">{#N/A,#N/A,FALSE,"Japan";#N/A,#N/A,FALSE,"Taiwan";#N/A,#N/A,FALSE,"Thailand";#N/A,#N/A,FALSE,"Australia"}</definedName>
    <definedName name="wrn.Big._.Four._.Countries." localSheetId="4" hidden="1">{#N/A,#N/A,FALSE,"Japan";#N/A,#N/A,FALSE,"Taiwan";#N/A,#N/A,FALSE,"Thailand";#N/A,#N/A,FALSE,"Australia"}</definedName>
    <definedName name="wrn.Big._.Four._.Countries." hidden="1">{#N/A,#N/A,FALSE,"Japan";#N/A,#N/A,FALSE,"Taiwan";#N/A,#N/A,FALSE,"Thailand";#N/A,#N/A,FALSE,"Australia"}</definedName>
    <definedName name="wrn.CKD._.Price._.Build._.Up." localSheetId="13" hidden="1">{#N/A,#N/A,FALSE,"CKD Price Build Up"}</definedName>
    <definedName name="wrn.CKD._.Price._.Build._.Up." localSheetId="14" hidden="1">{#N/A,#N/A,FALSE,"CKD Price Build Up"}</definedName>
    <definedName name="wrn.CKD._.Price._.Build._.Up." localSheetId="8" hidden="1">{#N/A,#N/A,FALSE,"CKD Price Build Up"}</definedName>
    <definedName name="wrn.CKD._.Price._.Build._.Up." localSheetId="3" hidden="1">{#N/A,#N/A,FALSE,"CKD Price Build Up"}</definedName>
    <definedName name="wrn.CKD._.Price._.Build._.Up." localSheetId="5" hidden="1">{#N/A,#N/A,FALSE,"CKD Price Build Up"}</definedName>
    <definedName name="wrn.CKD._.Price._.Build._.Up." localSheetId="9" hidden="1">{#N/A,#N/A,FALSE,"CKD Price Build Up"}</definedName>
    <definedName name="wrn.CKD._.Price._.Build._.Up." localSheetId="7" hidden="1">{#N/A,#N/A,FALSE,"CKD Price Build Up"}</definedName>
    <definedName name="wrn.CKD._.Price._.Build._.Up." localSheetId="4" hidden="1">{#N/A,#N/A,FALSE,"CKD Price Build Up"}</definedName>
    <definedName name="wrn.CKD._.Price._.Build._.Up." hidden="1">{#N/A,#N/A,FALSE,"CKD Price Build Up"}</definedName>
    <definedName name="wrn.Contribution._.Margin." localSheetId="13" hidden="1">{#N/A,#N/A,FALSE,"Contr. Margin"}</definedName>
    <definedName name="wrn.Contribution._.Margin." localSheetId="14" hidden="1">{#N/A,#N/A,FALSE,"Contr. Margin"}</definedName>
    <definedName name="wrn.Contribution._.Margin." localSheetId="8" hidden="1">{#N/A,#N/A,FALSE,"Contr. Margin"}</definedName>
    <definedName name="wrn.Contribution._.Margin." localSheetId="3" hidden="1">{#N/A,#N/A,FALSE,"Contr. Margin"}</definedName>
    <definedName name="wrn.Contribution._.Margin." localSheetId="5" hidden="1">{#N/A,#N/A,FALSE,"Contr. Margin"}</definedName>
    <definedName name="wrn.Contribution._.Margin." localSheetId="9" hidden="1">{#N/A,#N/A,FALSE,"Contr. Margin"}</definedName>
    <definedName name="wrn.Contribution._.Margin." localSheetId="7" hidden="1">{#N/A,#N/A,FALSE,"Contr. Margin"}</definedName>
    <definedName name="wrn.Contribution._.Margin." localSheetId="4" hidden="1">{#N/A,#N/A,FALSE,"Contr. Margin"}</definedName>
    <definedName name="wrn.Contribution._.Margin." hidden="1">{#N/A,#N/A,FALSE,"Contr. Margin"}</definedName>
    <definedName name="wrn.TABLE." localSheetId="13" hidden="1">{#N/A,#N/A,FALSE,"TABLE"}</definedName>
    <definedName name="wrn.TABLE." localSheetId="14" hidden="1">{#N/A,#N/A,FALSE,"TABLE"}</definedName>
    <definedName name="wrn.TABLE." localSheetId="8" hidden="1">{#N/A,#N/A,FALSE,"TABLE"}</definedName>
    <definedName name="wrn.TABLE." localSheetId="3" hidden="1">{#N/A,#N/A,FALSE,"TABLE"}</definedName>
    <definedName name="wrn.TABLE." localSheetId="5" hidden="1">{#N/A,#N/A,FALSE,"TABLE"}</definedName>
    <definedName name="wrn.TABLE." localSheetId="9" hidden="1">{#N/A,#N/A,FALSE,"TABLE"}</definedName>
    <definedName name="wrn.TABLE." localSheetId="7" hidden="1">{#N/A,#N/A,FALSE,"TABLE"}</definedName>
    <definedName name="wrn.TABLE." localSheetId="4" hidden="1">{#N/A,#N/A,FALSE,"TABLE"}</definedName>
    <definedName name="wrn.TABLE." hidden="1">{#N/A,#N/A,FALSE,"TABLE"}</definedName>
  </definedNames>
  <calcPr calcId="145621"/>
</workbook>
</file>

<file path=xl/calcChain.xml><?xml version="1.0" encoding="utf-8"?>
<calcChain xmlns="http://schemas.openxmlformats.org/spreadsheetml/2006/main">
  <c r="E60" i="170" l="1"/>
  <c r="J35" i="3" l="1"/>
  <c r="G35" i="3"/>
  <c r="E65" i="233"/>
  <c r="E64" i="233"/>
  <c r="E63" i="233"/>
  <c r="E62" i="233"/>
  <c r="E61" i="233"/>
  <c r="E60" i="233"/>
  <c r="E58" i="233"/>
  <c r="E21" i="233"/>
  <c r="E22" i="233"/>
  <c r="E23" i="233"/>
  <c r="E24" i="233"/>
  <c r="E25" i="233"/>
  <c r="E26" i="233"/>
  <c r="E27" i="233"/>
  <c r="E28" i="233"/>
  <c r="E29" i="233"/>
  <c r="E30" i="233"/>
  <c r="E31" i="233"/>
  <c r="E32" i="233"/>
  <c r="E33" i="233"/>
  <c r="E34" i="233"/>
  <c r="E35" i="233"/>
  <c r="E36" i="233"/>
  <c r="E37" i="233"/>
  <c r="E38" i="233"/>
  <c r="E39" i="233"/>
  <c r="E40" i="233"/>
  <c r="E41" i="233"/>
  <c r="E42" i="233"/>
  <c r="E43" i="233"/>
  <c r="E44" i="233"/>
  <c r="E45" i="233"/>
  <c r="E46" i="233"/>
  <c r="E47" i="233"/>
  <c r="E48" i="233"/>
  <c r="E49" i="233"/>
  <c r="E50" i="233"/>
  <c r="E51" i="233"/>
  <c r="E10" i="233"/>
  <c r="E11" i="233"/>
  <c r="E12" i="233"/>
  <c r="E13" i="233"/>
  <c r="E14" i="233"/>
  <c r="E15" i="233"/>
  <c r="E16" i="233"/>
  <c r="E17" i="233"/>
  <c r="E18" i="233"/>
  <c r="E19" i="233"/>
  <c r="E20" i="233"/>
  <c r="E57" i="233" l="1"/>
  <c r="E55" i="233"/>
  <c r="E54" i="233"/>
  <c r="E53" i="233"/>
  <c r="M35" i="3" l="1"/>
  <c r="L35" i="3"/>
  <c r="A35" i="3"/>
  <c r="F35" i="229" l="1"/>
  <c r="E51" i="225" l="1"/>
  <c r="E104" i="231"/>
  <c r="E103" i="231"/>
  <c r="E102" i="231"/>
  <c r="E101" i="231"/>
  <c r="E100" i="231"/>
  <c r="E99" i="231"/>
  <c r="E98" i="231"/>
  <c r="E97" i="231"/>
  <c r="E96" i="231"/>
  <c r="E95" i="231"/>
  <c r="E94" i="231"/>
  <c r="E93" i="231"/>
  <c r="E91" i="231"/>
  <c r="E90" i="231"/>
  <c r="E89" i="231"/>
  <c r="E87" i="231"/>
  <c r="E86" i="231"/>
  <c r="E85" i="231"/>
  <c r="E84" i="231"/>
  <c r="E83" i="231"/>
  <c r="E82" i="231"/>
  <c r="E79" i="231"/>
  <c r="E78" i="231"/>
  <c r="E77" i="231"/>
  <c r="E76" i="231"/>
  <c r="E75" i="231"/>
  <c r="E74" i="231"/>
  <c r="E73" i="231"/>
  <c r="E72" i="231"/>
  <c r="E71" i="231"/>
  <c r="E70" i="231"/>
  <c r="E69" i="231"/>
  <c r="E68" i="231"/>
  <c r="E67" i="231"/>
  <c r="E66" i="231"/>
  <c r="E65" i="231"/>
  <c r="E64" i="231"/>
  <c r="E63" i="231"/>
  <c r="E62" i="231"/>
  <c r="E61" i="231"/>
  <c r="E60" i="231"/>
  <c r="E59" i="231"/>
  <c r="E58" i="231"/>
  <c r="E57" i="231"/>
  <c r="E56" i="231"/>
  <c r="E55" i="231"/>
  <c r="E54" i="231"/>
  <c r="E51" i="231"/>
  <c r="E50" i="231"/>
  <c r="E49" i="231"/>
  <c r="E48" i="231"/>
  <c r="E47" i="231"/>
  <c r="E46" i="231"/>
  <c r="E45" i="231"/>
  <c r="E44" i="231"/>
  <c r="E43" i="231"/>
  <c r="E42" i="231"/>
  <c r="E41" i="231"/>
  <c r="E40" i="231"/>
  <c r="E39" i="231"/>
  <c r="E38" i="231"/>
  <c r="E37" i="231"/>
  <c r="E36" i="231"/>
  <c r="E35" i="231"/>
  <c r="E34" i="231"/>
  <c r="E33" i="231"/>
  <c r="E32" i="231"/>
  <c r="E31" i="231"/>
  <c r="E30" i="231"/>
  <c r="E29" i="231"/>
  <c r="E27" i="231"/>
  <c r="E26" i="231"/>
  <c r="E25" i="231"/>
  <c r="E24" i="231"/>
  <c r="E23" i="231"/>
  <c r="E22" i="231"/>
  <c r="E21" i="231"/>
  <c r="E20" i="231"/>
  <c r="E19" i="231"/>
  <c r="E18" i="231"/>
  <c r="E17" i="231"/>
  <c r="E16" i="231"/>
  <c r="E42" i="228"/>
  <c r="E33" i="228"/>
  <c r="E32" i="228"/>
  <c r="E26" i="228"/>
  <c r="E23" i="228"/>
  <c r="E104" i="227"/>
  <c r="E103" i="227"/>
  <c r="E102" i="227"/>
  <c r="E101" i="227"/>
  <c r="E100" i="227"/>
  <c r="E99" i="227"/>
  <c r="E98" i="227"/>
  <c r="E97" i="227"/>
  <c r="E96" i="227"/>
  <c r="E95" i="227"/>
  <c r="E94" i="227"/>
  <c r="E93" i="227"/>
  <c r="E91" i="227"/>
  <c r="E90" i="227"/>
  <c r="E89" i="227"/>
  <c r="E87" i="227"/>
  <c r="E86" i="227"/>
  <c r="E85" i="227"/>
  <c r="E84" i="227"/>
  <c r="E83" i="227"/>
  <c r="E82" i="227"/>
  <c r="E103" i="226"/>
  <c r="E102" i="226"/>
  <c r="E101" i="226"/>
  <c r="E100" i="226"/>
  <c r="E99" i="226"/>
  <c r="E98" i="226"/>
  <c r="E97" i="226"/>
  <c r="E96" i="226"/>
  <c r="E95" i="226"/>
  <c r="E94" i="226"/>
  <c r="E93" i="226"/>
  <c r="E92" i="226"/>
  <c r="E72" i="226"/>
  <c r="E70" i="226"/>
  <c r="E62" i="226"/>
  <c r="E59" i="226"/>
  <c r="E58" i="226"/>
  <c r="E57" i="226"/>
  <c r="E55" i="226"/>
  <c r="E52" i="226"/>
  <c r="E50" i="226"/>
  <c r="E49" i="226"/>
  <c r="E44" i="226"/>
  <c r="E43" i="226"/>
  <c r="E40" i="226"/>
  <c r="E36" i="226"/>
  <c r="E34" i="226"/>
  <c r="E33" i="226"/>
  <c r="E26" i="226"/>
  <c r="J33" i="3" l="1"/>
  <c r="G33" i="3"/>
  <c r="J32" i="3"/>
  <c r="G32" i="3"/>
  <c r="J31" i="3"/>
  <c r="L31" i="3" s="1"/>
  <c r="G31" i="3"/>
  <c r="J30" i="3" l="1"/>
  <c r="L30" i="3" s="1"/>
  <c r="G30" i="3"/>
  <c r="J29" i="3"/>
  <c r="G29" i="3"/>
  <c r="J28" i="3"/>
  <c r="G28" i="3"/>
  <c r="J27" i="3"/>
  <c r="G27" i="3"/>
  <c r="J26" i="3" l="1"/>
  <c r="G26" i="3"/>
  <c r="M33" i="3" l="1"/>
  <c r="A33" i="3"/>
  <c r="M32" i="3"/>
  <c r="L32" i="3"/>
  <c r="A32" i="3"/>
  <c r="M31" i="3"/>
  <c r="A31" i="3"/>
  <c r="A30" i="3"/>
  <c r="M29" i="3"/>
  <c r="L29" i="3"/>
  <c r="A29" i="3"/>
  <c r="M28" i="3"/>
  <c r="L28" i="3"/>
  <c r="A28" i="3"/>
  <c r="M27" i="3"/>
  <c r="L27" i="3"/>
  <c r="A27" i="3"/>
  <c r="M26" i="3"/>
  <c r="L26" i="3"/>
  <c r="A26" i="3"/>
  <c r="E52" i="231"/>
  <c r="E81" i="231"/>
  <c r="E53" i="231"/>
  <c r="E15" i="231"/>
  <c r="E14" i="231"/>
  <c r="F67" i="229"/>
  <c r="F65" i="229"/>
  <c r="F75" i="229"/>
  <c r="F99" i="229"/>
  <c r="F98" i="229"/>
  <c r="F97" i="229"/>
  <c r="F93" i="229"/>
  <c r="F92" i="229"/>
  <c r="F91" i="229"/>
  <c r="F90" i="229"/>
  <c r="F89" i="229"/>
  <c r="F85" i="229"/>
  <c r="F112" i="229" l="1"/>
  <c r="F111" i="229"/>
  <c r="F110" i="229"/>
  <c r="F109" i="229"/>
  <c r="F108" i="229"/>
  <c r="F107" i="229"/>
  <c r="F106" i="229"/>
  <c r="F105" i="229"/>
  <c r="F104" i="229"/>
  <c r="F103" i="229"/>
  <c r="F102" i="229"/>
  <c r="F101" i="229"/>
  <c r="F96" i="229"/>
  <c r="F95" i="229"/>
  <c r="F88" i="229"/>
  <c r="F87" i="229"/>
  <c r="F86" i="229"/>
  <c r="F84" i="229"/>
  <c r="F83" i="229"/>
  <c r="F81" i="229"/>
  <c r="F80" i="229"/>
  <c r="F79" i="229"/>
  <c r="F78" i="229"/>
  <c r="F77" i="229"/>
  <c r="F76" i="229"/>
  <c r="F74" i="229"/>
  <c r="F73" i="229"/>
  <c r="F72" i="229"/>
  <c r="F71" i="229"/>
  <c r="F70" i="229"/>
  <c r="F69" i="229"/>
  <c r="F68" i="229"/>
  <c r="F66" i="229"/>
  <c r="F64" i="229"/>
  <c r="F63" i="229"/>
  <c r="F62" i="229"/>
  <c r="F61" i="229"/>
  <c r="F60" i="229"/>
  <c r="F59" i="229"/>
  <c r="F58" i="229"/>
  <c r="F57" i="229"/>
  <c r="F56" i="229"/>
  <c r="F55" i="229"/>
  <c r="F54" i="229"/>
  <c r="F53" i="229"/>
  <c r="F52" i="229"/>
  <c r="F51" i="229"/>
  <c r="F50" i="229"/>
  <c r="F49" i="229"/>
  <c r="F48" i="229"/>
  <c r="F47" i="229"/>
  <c r="F46" i="229"/>
  <c r="F45" i="229"/>
  <c r="F44" i="229"/>
  <c r="F43" i="229"/>
  <c r="F42" i="229"/>
  <c r="F41" i="229"/>
  <c r="F40" i="229"/>
  <c r="F39" i="229"/>
  <c r="F38" i="229"/>
  <c r="F37" i="229"/>
  <c r="F36" i="229"/>
  <c r="F34" i="229"/>
  <c r="F33" i="229"/>
  <c r="F32" i="229"/>
  <c r="F31" i="229"/>
  <c r="F30" i="229"/>
  <c r="F28" i="229"/>
  <c r="F27" i="229"/>
  <c r="F26" i="229"/>
  <c r="F25" i="229"/>
  <c r="F24" i="229"/>
  <c r="F23" i="229"/>
  <c r="F22" i="229"/>
  <c r="F21" i="229"/>
  <c r="F20" i="229"/>
  <c r="F19" i="229"/>
  <c r="F18" i="229"/>
  <c r="F17" i="229"/>
  <c r="F16" i="229"/>
  <c r="F15" i="229"/>
  <c r="F14" i="229"/>
  <c r="E95" i="228"/>
  <c r="E94" i="228"/>
  <c r="E93" i="228"/>
  <c r="E92" i="228"/>
  <c r="E91" i="228"/>
  <c r="E90" i="228"/>
  <c r="E89" i="228"/>
  <c r="E88" i="228"/>
  <c r="E87" i="228"/>
  <c r="E86" i="228"/>
  <c r="E85" i="228"/>
  <c r="E84" i="228"/>
  <c r="E82" i="228"/>
  <c r="E80" i="228"/>
  <c r="E79" i="228"/>
  <c r="E78" i="228"/>
  <c r="E77" i="228"/>
  <c r="E75" i="228"/>
  <c r="E74" i="228"/>
  <c r="E73" i="228"/>
  <c r="E72" i="228"/>
  <c r="E71" i="228"/>
  <c r="E70" i="228"/>
  <c r="E69" i="228"/>
  <c r="E68" i="228"/>
  <c r="E67" i="228"/>
  <c r="E66" i="228"/>
  <c r="E65" i="228"/>
  <c r="E64" i="228"/>
  <c r="E63" i="228"/>
  <c r="E62" i="228"/>
  <c r="E61" i="228"/>
  <c r="E60" i="228"/>
  <c r="E59" i="228"/>
  <c r="E58" i="228"/>
  <c r="E57" i="228"/>
  <c r="E56" i="228"/>
  <c r="E55" i="228"/>
  <c r="E54" i="228"/>
  <c r="E53" i="228"/>
  <c r="E52" i="228"/>
  <c r="E51" i="228"/>
  <c r="E50" i="228"/>
  <c r="E49" i="228"/>
  <c r="E48" i="228"/>
  <c r="E47" i="228"/>
  <c r="E46" i="228"/>
  <c r="E45" i="228"/>
  <c r="E44" i="228"/>
  <c r="E43" i="228"/>
  <c r="E41" i="228"/>
  <c r="E40" i="228"/>
  <c r="E39" i="228"/>
  <c r="E38" i="228"/>
  <c r="E37" i="228"/>
  <c r="E36" i="228"/>
  <c r="E35" i="228"/>
  <c r="E34" i="228"/>
  <c r="E31" i="228"/>
  <c r="E30" i="228"/>
  <c r="E29" i="228"/>
  <c r="E27" i="228"/>
  <c r="E25" i="228"/>
  <c r="E24" i="228"/>
  <c r="E22" i="228"/>
  <c r="E21" i="228"/>
  <c r="E20" i="228"/>
  <c r="E19" i="228"/>
  <c r="E18" i="228"/>
  <c r="E17" i="228"/>
  <c r="E16" i="228"/>
  <c r="E15" i="228"/>
  <c r="E14" i="228"/>
  <c r="E52" i="227"/>
  <c r="E81" i="227"/>
  <c r="E79" i="227"/>
  <c r="E78" i="227"/>
  <c r="E77" i="227"/>
  <c r="E76" i="227"/>
  <c r="E75" i="227"/>
  <c r="E74" i="227"/>
  <c r="E73" i="227"/>
  <c r="E72" i="227"/>
  <c r="E71" i="227"/>
  <c r="E70" i="227"/>
  <c r="E69" i="227"/>
  <c r="E68" i="227"/>
  <c r="E67" i="227"/>
  <c r="E66" i="227"/>
  <c r="E65" i="227"/>
  <c r="E64" i="227"/>
  <c r="E63" i="227"/>
  <c r="E62" i="227"/>
  <c r="E61" i="227"/>
  <c r="E60" i="227"/>
  <c r="E59" i="227"/>
  <c r="E58" i="227"/>
  <c r="E57" i="227"/>
  <c r="E56" i="227"/>
  <c r="E55" i="227"/>
  <c r="E54" i="227"/>
  <c r="E53" i="227"/>
  <c r="E51" i="227"/>
  <c r="E50" i="227"/>
  <c r="E49" i="227"/>
  <c r="E48" i="227"/>
  <c r="E47" i="227"/>
  <c r="E46" i="227"/>
  <c r="E45" i="227"/>
  <c r="E44" i="227"/>
  <c r="E43" i="227"/>
  <c r="E42" i="227"/>
  <c r="E41" i="227"/>
  <c r="E40" i="227"/>
  <c r="E39" i="227"/>
  <c r="E38" i="227"/>
  <c r="E37" i="227"/>
  <c r="E36" i="227"/>
  <c r="E35" i="227"/>
  <c r="E34" i="227"/>
  <c r="E33" i="227"/>
  <c r="E32" i="227"/>
  <c r="E31" i="227"/>
  <c r="E30" i="227"/>
  <c r="E29" i="227"/>
  <c r="E27" i="227"/>
  <c r="E26" i="227"/>
  <c r="E25" i="227"/>
  <c r="E24" i="227"/>
  <c r="E23" i="227"/>
  <c r="E22" i="227"/>
  <c r="E21" i="227"/>
  <c r="E20" i="227"/>
  <c r="E19" i="227"/>
  <c r="E18" i="227"/>
  <c r="E17" i="227"/>
  <c r="E16" i="227"/>
  <c r="E15" i="227"/>
  <c r="E14" i="227"/>
  <c r="E63" i="226"/>
  <c r="E88" i="226"/>
  <c r="E89" i="226" l="1"/>
  <c r="E73" i="226" l="1"/>
  <c r="E65" i="226"/>
  <c r="E86" i="226"/>
  <c r="E84" i="226"/>
  <c r="E85" i="226"/>
  <c r="E83" i="226"/>
  <c r="E90" i="226"/>
  <c r="E82" i="226"/>
  <c r="E81" i="226"/>
  <c r="E80" i="226"/>
  <c r="E78" i="226"/>
  <c r="E77" i="226"/>
  <c r="E76" i="226"/>
  <c r="E75" i="226"/>
  <c r="E74" i="226"/>
  <c r="E71" i="226"/>
  <c r="E69" i="226"/>
  <c r="E68" i="226"/>
  <c r="E67" i="226"/>
  <c r="E66" i="226"/>
  <c r="E64" i="226"/>
  <c r="E61" i="226"/>
  <c r="E60" i="226"/>
  <c r="E56" i="226"/>
  <c r="E54" i="226"/>
  <c r="E53" i="226"/>
  <c r="E51" i="226"/>
  <c r="E48" i="226"/>
  <c r="E47" i="226"/>
  <c r="E46" i="226"/>
  <c r="E45" i="226"/>
  <c r="E42" i="226"/>
  <c r="E41" i="226"/>
  <c r="E39" i="226"/>
  <c r="E38" i="226"/>
  <c r="E37" i="226"/>
  <c r="E35" i="226"/>
  <c r="E32" i="226"/>
  <c r="E31" i="226"/>
  <c r="E30" i="226"/>
  <c r="E29" i="226"/>
  <c r="E27" i="226"/>
  <c r="E25" i="226"/>
  <c r="E24" i="226"/>
  <c r="E23" i="226"/>
  <c r="E22" i="226"/>
  <c r="E21" i="226"/>
  <c r="E20" i="226"/>
  <c r="E19" i="226"/>
  <c r="E18" i="226"/>
  <c r="E17" i="226"/>
  <c r="E16" i="226"/>
  <c r="E15" i="226"/>
  <c r="E14" i="226"/>
  <c r="E98" i="225"/>
  <c r="E97" i="225"/>
  <c r="E96" i="225"/>
  <c r="E95" i="225"/>
  <c r="E94" i="225"/>
  <c r="E93" i="225"/>
  <c r="E92" i="225"/>
  <c r="E91" i="225"/>
  <c r="E90" i="225"/>
  <c r="E89" i="225"/>
  <c r="E88" i="225"/>
  <c r="E87" i="225"/>
  <c r="E85" i="225"/>
  <c r="E84" i="225"/>
  <c r="E82" i="225"/>
  <c r="E81" i="225"/>
  <c r="E80" i="225"/>
  <c r="E79" i="225"/>
  <c r="E78" i="225"/>
  <c r="E76" i="225"/>
  <c r="E75" i="225"/>
  <c r="E74" i="225"/>
  <c r="E73" i="225"/>
  <c r="E72" i="225"/>
  <c r="E71" i="225"/>
  <c r="E70" i="225"/>
  <c r="E69" i="225"/>
  <c r="E68" i="225"/>
  <c r="E67" i="225"/>
  <c r="E66" i="225"/>
  <c r="E65" i="225"/>
  <c r="E64" i="225"/>
  <c r="E63" i="225"/>
  <c r="E62" i="225"/>
  <c r="E61" i="225"/>
  <c r="E60" i="225"/>
  <c r="E59" i="225"/>
  <c r="E58" i="225"/>
  <c r="E57" i="225"/>
  <c r="E56" i="225"/>
  <c r="E55" i="225"/>
  <c r="E54" i="225"/>
  <c r="E53" i="225"/>
  <c r="E52" i="225"/>
  <c r="E50" i="225"/>
  <c r="E49" i="225"/>
  <c r="E48" i="225"/>
  <c r="E47" i="225"/>
  <c r="E46" i="225"/>
  <c r="E45" i="225"/>
  <c r="E44" i="225"/>
  <c r="E43" i="225"/>
  <c r="E42" i="225"/>
  <c r="E41" i="225"/>
  <c r="E40" i="225"/>
  <c r="E39" i="225"/>
  <c r="E38" i="225"/>
  <c r="E37" i="225"/>
  <c r="E36" i="225"/>
  <c r="E35" i="225"/>
  <c r="E34" i="225"/>
  <c r="E33" i="225"/>
  <c r="E32" i="225"/>
  <c r="E31" i="225"/>
  <c r="E30" i="225"/>
  <c r="E29" i="225"/>
  <c r="E28" i="225"/>
  <c r="E27" i="225"/>
  <c r="E26" i="225"/>
  <c r="E25" i="225"/>
  <c r="E24" i="225"/>
  <c r="E23" i="225"/>
  <c r="E22" i="225"/>
  <c r="E21" i="225"/>
  <c r="E20" i="225"/>
  <c r="E19" i="225"/>
  <c r="E18" i="225"/>
  <c r="E17" i="225"/>
  <c r="E16" i="225"/>
  <c r="E15" i="225"/>
  <c r="E14" i="225"/>
  <c r="E57" i="217" l="1"/>
  <c r="E17" i="217"/>
  <c r="E31" i="217"/>
  <c r="E95" i="217"/>
  <c r="E94" i="217"/>
  <c r="E87" i="217"/>
  <c r="E88" i="217"/>
  <c r="E68" i="217" l="1"/>
  <c r="E72" i="217"/>
  <c r="E85" i="217"/>
  <c r="E82" i="217"/>
  <c r="E78" i="217"/>
  <c r="E79" i="217"/>
  <c r="E81" i="217"/>
  <c r="E74" i="217"/>
  <c r="E70" i="217"/>
  <c r="E67" i="217"/>
  <c r="E66" i="217"/>
  <c r="E65" i="217"/>
  <c r="E63" i="217"/>
  <c r="E62" i="217"/>
  <c r="E61" i="217"/>
  <c r="E59" i="217"/>
  <c r="E55" i="217"/>
  <c r="E52" i="217"/>
  <c r="E51" i="217"/>
  <c r="E50" i="217"/>
  <c r="E49" i="217"/>
  <c r="E48" i="217"/>
  <c r="E47" i="217"/>
  <c r="E46" i="217"/>
  <c r="E45" i="217"/>
  <c r="E43" i="217"/>
  <c r="E44" i="217"/>
  <c r="E40" i="217"/>
  <c r="E38" i="217"/>
  <c r="E36" i="217"/>
  <c r="E35" i="217"/>
  <c r="E34" i="217"/>
  <c r="E33" i="217"/>
  <c r="E30" i="217"/>
  <c r="E24" i="217"/>
  <c r="E27" i="217"/>
  <c r="E26" i="217"/>
  <c r="E22" i="217"/>
  <c r="E21" i="217"/>
  <c r="E98" i="217" l="1"/>
  <c r="E97" i="217"/>
  <c r="E96" i="217"/>
  <c r="E93" i="217"/>
  <c r="E92" i="217"/>
  <c r="E91" i="217"/>
  <c r="E90" i="217"/>
  <c r="E89" i="217"/>
  <c r="E84" i="217"/>
  <c r="E80" i="217"/>
  <c r="E76" i="217"/>
  <c r="E75" i="217"/>
  <c r="E73" i="217"/>
  <c r="E71" i="217"/>
  <c r="E69" i="217"/>
  <c r="E64" i="217"/>
  <c r="E60" i="217"/>
  <c r="E58" i="217"/>
  <c r="E56" i="217"/>
  <c r="E54" i="217"/>
  <c r="E53" i="217"/>
  <c r="E42" i="217"/>
  <c r="E41" i="217"/>
  <c r="E39" i="217"/>
  <c r="E37" i="217"/>
  <c r="E32" i="217"/>
  <c r="E29" i="217"/>
  <c r="E28" i="217"/>
  <c r="E25" i="217"/>
  <c r="E23" i="217"/>
  <c r="E20" i="217"/>
  <c r="E19" i="217"/>
  <c r="E18" i="217"/>
  <c r="E16" i="217"/>
  <c r="E15" i="217"/>
  <c r="E14" i="217"/>
  <c r="J9" i="3" l="1"/>
  <c r="J18" i="3"/>
  <c r="J17" i="3"/>
  <c r="J16" i="3"/>
  <c r="G18" i="3"/>
  <c r="G17" i="3"/>
  <c r="G16" i="3"/>
  <c r="J15" i="3"/>
  <c r="J14" i="3"/>
  <c r="G15" i="3"/>
  <c r="G14" i="3"/>
  <c r="F119" i="214" l="1"/>
  <c r="F118" i="214"/>
  <c r="F117" i="214"/>
  <c r="F116" i="214"/>
  <c r="F115" i="214"/>
  <c r="F114" i="214"/>
  <c r="F113" i="214"/>
  <c r="F112" i="214"/>
  <c r="F111" i="214"/>
  <c r="F110" i="214"/>
  <c r="F109" i="214"/>
  <c r="F108" i="214"/>
  <c r="F107" i="214"/>
  <c r="F106" i="214"/>
  <c r="F105" i="214"/>
  <c r="F104" i="214"/>
  <c r="F103" i="214"/>
  <c r="F102" i="214"/>
  <c r="F101" i="214"/>
  <c r="F100" i="214"/>
  <c r="F99" i="214"/>
  <c r="F98" i="214"/>
  <c r="F97" i="214"/>
  <c r="F96" i="214"/>
  <c r="F95" i="214"/>
  <c r="F94" i="214"/>
  <c r="F93" i="214"/>
  <c r="F92" i="214"/>
  <c r="F91" i="214"/>
  <c r="F90" i="214"/>
  <c r="F89" i="214"/>
  <c r="F88" i="214"/>
  <c r="F87" i="214"/>
  <c r="F85" i="214"/>
  <c r="F84" i="214"/>
  <c r="F83" i="214"/>
  <c r="F82" i="214"/>
  <c r="F81" i="214"/>
  <c r="F80" i="214"/>
  <c r="F79" i="214"/>
  <c r="F77" i="214"/>
  <c r="F76" i="214"/>
  <c r="F75" i="214"/>
  <c r="F74" i="214"/>
  <c r="F73" i="214"/>
  <c r="F72" i="214"/>
  <c r="F71" i="214"/>
  <c r="F70" i="214"/>
  <c r="F69" i="214"/>
  <c r="F68" i="214"/>
  <c r="F67" i="214"/>
  <c r="F66" i="214"/>
  <c r="F65" i="214"/>
  <c r="F64" i="214"/>
  <c r="F63" i="214"/>
  <c r="F62" i="214"/>
  <c r="F61" i="214"/>
  <c r="F60" i="214"/>
  <c r="F59" i="214"/>
  <c r="F58" i="214"/>
  <c r="F57" i="214"/>
  <c r="F56" i="214"/>
  <c r="F55" i="214"/>
  <c r="F54" i="214"/>
  <c r="F53" i="214"/>
  <c r="F52" i="214"/>
  <c r="F51" i="214"/>
  <c r="F50" i="214"/>
  <c r="F49" i="214"/>
  <c r="F48" i="214"/>
  <c r="F47" i="214"/>
  <c r="F46" i="214"/>
  <c r="F45" i="214"/>
  <c r="F44" i="214"/>
  <c r="F43" i="214"/>
  <c r="F42" i="214"/>
  <c r="F41" i="214"/>
  <c r="F40" i="214"/>
  <c r="F39" i="214"/>
  <c r="F38" i="214"/>
  <c r="F37" i="214"/>
  <c r="F36" i="214"/>
  <c r="F35" i="214"/>
  <c r="F34" i="214"/>
  <c r="F33" i="214"/>
  <c r="F32" i="214"/>
  <c r="F31" i="214"/>
  <c r="F30" i="214"/>
  <c r="F29" i="214"/>
  <c r="F28" i="214"/>
  <c r="F27" i="214"/>
  <c r="F26" i="214"/>
  <c r="F25" i="214"/>
  <c r="F24" i="214"/>
  <c r="F23" i="214"/>
  <c r="F22" i="214"/>
  <c r="F21" i="214"/>
  <c r="F20" i="214"/>
  <c r="F19" i="214"/>
  <c r="F18" i="214"/>
  <c r="G86" i="213"/>
  <c r="G126" i="213"/>
  <c r="G125" i="213"/>
  <c r="G124" i="213"/>
  <c r="G95" i="213"/>
  <c r="G91" i="213"/>
  <c r="G66" i="213"/>
  <c r="G74" i="213"/>
  <c r="G59" i="213"/>
  <c r="G32" i="213"/>
  <c r="G70" i="213"/>
  <c r="G90" i="213"/>
  <c r="G94" i="213"/>
  <c r="G87" i="213"/>
  <c r="G60" i="213"/>
  <c r="G104" i="213"/>
  <c r="G61" i="213"/>
  <c r="G123" i="213"/>
  <c r="G122" i="213"/>
  <c r="G121" i="213"/>
  <c r="G120" i="213"/>
  <c r="G119" i="213"/>
  <c r="G118" i="213"/>
  <c r="G117" i="213"/>
  <c r="G116" i="213"/>
  <c r="G115" i="213"/>
  <c r="G114" i="213"/>
  <c r="G113" i="213"/>
  <c r="G112" i="213"/>
  <c r="G111" i="213"/>
  <c r="G110" i="213"/>
  <c r="G109" i="213"/>
  <c r="G108" i="213"/>
  <c r="G107" i="213"/>
  <c r="G106" i="213"/>
  <c r="G105" i="213"/>
  <c r="G103" i="213"/>
  <c r="G102" i="213"/>
  <c r="G101" i="213"/>
  <c r="G100" i="213"/>
  <c r="G99" i="213"/>
  <c r="G98" i="213"/>
  <c r="G97" i="213"/>
  <c r="G96" i="213"/>
  <c r="G93" i="213"/>
  <c r="G89" i="213"/>
  <c r="G88" i="213"/>
  <c r="G85" i="213"/>
  <c r="G84" i="213"/>
  <c r="G83" i="213"/>
  <c r="G82" i="213"/>
  <c r="G80" i="213"/>
  <c r="G79" i="213"/>
  <c r="G78" i="213"/>
  <c r="G77" i="213"/>
  <c r="G76" i="213"/>
  <c r="G75" i="213"/>
  <c r="G73" i="213"/>
  <c r="G72" i="213"/>
  <c r="G71" i="213"/>
  <c r="G69" i="213"/>
  <c r="G68" i="213"/>
  <c r="G67" i="213"/>
  <c r="G65" i="213"/>
  <c r="G64" i="213"/>
  <c r="G63" i="213"/>
  <c r="G62" i="213"/>
  <c r="G58" i="213"/>
  <c r="G57" i="213"/>
  <c r="G56" i="213"/>
  <c r="G55" i="213"/>
  <c r="G54" i="213"/>
  <c r="G53" i="213"/>
  <c r="G52" i="213"/>
  <c r="G51" i="213"/>
  <c r="G50" i="213"/>
  <c r="G49" i="213"/>
  <c r="G48" i="213"/>
  <c r="G47" i="213"/>
  <c r="G46" i="213"/>
  <c r="G45" i="213"/>
  <c r="G44" i="213"/>
  <c r="G43" i="213"/>
  <c r="G42" i="213"/>
  <c r="G41" i="213"/>
  <c r="G40" i="213"/>
  <c r="G39" i="213"/>
  <c r="G38" i="213"/>
  <c r="G37" i="213"/>
  <c r="G36" i="213"/>
  <c r="G35" i="213"/>
  <c r="G34" i="213"/>
  <c r="G33" i="213"/>
  <c r="G31" i="213"/>
  <c r="G30" i="213"/>
  <c r="G29" i="213"/>
  <c r="G28" i="213"/>
  <c r="G27" i="213"/>
  <c r="G26" i="213"/>
  <c r="G25" i="213"/>
  <c r="G24" i="213"/>
  <c r="G23" i="213"/>
  <c r="G22" i="213"/>
  <c r="G21" i="213"/>
  <c r="G20" i="213"/>
  <c r="G19" i="213"/>
  <c r="F105" i="194" l="1"/>
  <c r="F83" i="194"/>
  <c r="F82" i="194"/>
  <c r="F64" i="194"/>
  <c r="F63" i="194"/>
  <c r="F46" i="194"/>
  <c r="F33" i="194"/>
  <c r="F59" i="194"/>
  <c r="F44" i="194"/>
  <c r="F48" i="194"/>
  <c r="F41" i="194"/>
  <c r="M17" i="3" l="1"/>
  <c r="L17" i="3"/>
  <c r="A17" i="3"/>
  <c r="M16" i="3"/>
  <c r="L16" i="3"/>
  <c r="A16" i="3"/>
  <c r="M18" i="3" l="1"/>
  <c r="L18" i="3"/>
  <c r="A18" i="3"/>
  <c r="L15" i="3"/>
  <c r="M15" i="3"/>
  <c r="A15" i="3"/>
  <c r="E113" i="195" l="1"/>
  <c r="E95" i="170" l="1"/>
  <c r="F79" i="172"/>
  <c r="F65" i="172"/>
  <c r="F54" i="172"/>
  <c r="F39" i="172"/>
  <c r="F25" i="172"/>
  <c r="E76" i="170"/>
  <c r="E73" i="170"/>
  <c r="E58" i="170"/>
  <c r="E51" i="170"/>
  <c r="E37" i="170"/>
  <c r="E29" i="170"/>
  <c r="E27" i="170"/>
  <c r="E24" i="170"/>
  <c r="F108" i="172" l="1"/>
  <c r="F109" i="172"/>
  <c r="F101" i="172"/>
  <c r="E91" i="170"/>
  <c r="E84" i="202" l="1"/>
  <c r="E81" i="206" l="1"/>
  <c r="E95" i="192" l="1"/>
  <c r="E91" i="192"/>
  <c r="F106" i="172"/>
  <c r="F102" i="172"/>
  <c r="E92" i="204"/>
  <c r="E88" i="204"/>
  <c r="E98" i="170"/>
  <c r="E92" i="170" l="1"/>
  <c r="E89" i="202" l="1"/>
  <c r="E72" i="202"/>
  <c r="E58" i="202"/>
  <c r="E32" i="202"/>
  <c r="E86" i="206"/>
  <c r="E70" i="206"/>
  <c r="E57" i="206"/>
  <c r="E31" i="206"/>
  <c r="J8" i="3" l="1"/>
  <c r="L8" i="3" s="1"/>
  <c r="G8" i="3"/>
  <c r="M8" i="3"/>
  <c r="A8" i="3"/>
  <c r="E129" i="206"/>
  <c r="E128" i="206"/>
  <c r="E127" i="206"/>
  <c r="E126" i="206"/>
  <c r="E125" i="206"/>
  <c r="E124" i="206"/>
  <c r="E123" i="206"/>
  <c r="E122" i="206"/>
  <c r="E121" i="206"/>
  <c r="E120" i="206"/>
  <c r="E119" i="206"/>
  <c r="E118" i="206"/>
  <c r="E117" i="206"/>
  <c r="E116" i="206"/>
  <c r="E115" i="206"/>
  <c r="E114" i="206"/>
  <c r="E113" i="206"/>
  <c r="E112" i="206"/>
  <c r="E111" i="206"/>
  <c r="E110" i="206"/>
  <c r="E109" i="206"/>
  <c r="E108" i="206"/>
  <c r="E107" i="206"/>
  <c r="E106" i="206"/>
  <c r="E105" i="206"/>
  <c r="E104" i="206"/>
  <c r="E103" i="206"/>
  <c r="E102" i="206"/>
  <c r="E101" i="206"/>
  <c r="E100" i="206"/>
  <c r="E99" i="206"/>
  <c r="E98" i="206"/>
  <c r="E97" i="206"/>
  <c r="E96" i="206"/>
  <c r="E95" i="206"/>
  <c r="E94" i="206"/>
  <c r="E93" i="206"/>
  <c r="E92" i="206"/>
  <c r="E91" i="206"/>
  <c r="E90" i="206"/>
  <c r="E89" i="206"/>
  <c r="E88" i="206"/>
  <c r="E87" i="206"/>
  <c r="E85" i="206"/>
  <c r="E84" i="206"/>
  <c r="E80" i="206"/>
  <c r="E79" i="206"/>
  <c r="E78" i="206"/>
  <c r="E77" i="206"/>
  <c r="E75" i="206"/>
  <c r="E74" i="206"/>
  <c r="E73" i="206"/>
  <c r="E72" i="206"/>
  <c r="E71" i="206"/>
  <c r="E69" i="206"/>
  <c r="E68" i="206"/>
  <c r="E67" i="206"/>
  <c r="E66" i="206"/>
  <c r="E65" i="206"/>
  <c r="E64" i="206"/>
  <c r="E63" i="206"/>
  <c r="E62" i="206"/>
  <c r="E61" i="206"/>
  <c r="E60" i="206"/>
  <c r="E59" i="206"/>
  <c r="E58" i="206"/>
  <c r="E56" i="206"/>
  <c r="E55" i="206"/>
  <c r="E54" i="206"/>
  <c r="E53" i="206"/>
  <c r="E52" i="206"/>
  <c r="E51" i="206"/>
  <c r="E50" i="206"/>
  <c r="E49" i="206"/>
  <c r="E48" i="206"/>
  <c r="E47" i="206"/>
  <c r="E46" i="206"/>
  <c r="E45" i="206"/>
  <c r="E44" i="206"/>
  <c r="E43" i="206"/>
  <c r="E42" i="206"/>
  <c r="E41" i="206"/>
  <c r="E40" i="206"/>
  <c r="E39" i="206"/>
  <c r="E38" i="206"/>
  <c r="E37" i="206"/>
  <c r="E36" i="206"/>
  <c r="E35" i="206"/>
  <c r="E34" i="206"/>
  <c r="E33" i="206"/>
  <c r="E32" i="206"/>
  <c r="E30" i="206"/>
  <c r="E29" i="206"/>
  <c r="E28" i="206"/>
  <c r="E27" i="206"/>
  <c r="E26" i="206"/>
  <c r="E25" i="206"/>
  <c r="E24" i="206"/>
  <c r="E23" i="206"/>
  <c r="E22" i="206"/>
  <c r="E21" i="206"/>
  <c r="E20" i="206"/>
  <c r="E19" i="206"/>
  <c r="E18" i="206"/>
  <c r="E132" i="202" l="1"/>
  <c r="F108" i="194" l="1"/>
  <c r="F29" i="172" l="1"/>
  <c r="F94" i="172"/>
  <c r="J21" i="3" l="1"/>
  <c r="G21" i="3"/>
  <c r="E103" i="204"/>
  <c r="E102" i="204"/>
  <c r="E101" i="204"/>
  <c r="E100" i="204"/>
  <c r="E99" i="204"/>
  <c r="E98" i="204"/>
  <c r="E97" i="204"/>
  <c r="E96" i="204"/>
  <c r="E95" i="204"/>
  <c r="E94" i="204"/>
  <c r="E91" i="204"/>
  <c r="E90" i="204"/>
  <c r="E87" i="204"/>
  <c r="E86" i="204"/>
  <c r="E85" i="204"/>
  <c r="E84" i="204"/>
  <c r="E83" i="204"/>
  <c r="E81" i="204"/>
  <c r="E80" i="204"/>
  <c r="E79" i="204"/>
  <c r="E78" i="204"/>
  <c r="E77" i="204"/>
  <c r="E76" i="204"/>
  <c r="E75" i="204"/>
  <c r="E74" i="204"/>
  <c r="E73" i="204"/>
  <c r="E72" i="204"/>
  <c r="E71" i="204"/>
  <c r="E70" i="204"/>
  <c r="E69" i="204"/>
  <c r="E68" i="204"/>
  <c r="E67" i="204"/>
  <c r="E66" i="204"/>
  <c r="E65" i="204"/>
  <c r="E64" i="204"/>
  <c r="E63" i="204"/>
  <c r="E62" i="204"/>
  <c r="E61" i="204"/>
  <c r="E60" i="204"/>
  <c r="E59" i="204"/>
  <c r="E58" i="204"/>
  <c r="E57" i="204"/>
  <c r="E56" i="204"/>
  <c r="E55" i="204"/>
  <c r="E54" i="204"/>
  <c r="E53" i="204"/>
  <c r="E52" i="204"/>
  <c r="E51" i="204"/>
  <c r="E50" i="204"/>
  <c r="E49" i="204"/>
  <c r="E48" i="204"/>
  <c r="E47" i="204"/>
  <c r="E46" i="204"/>
  <c r="E45" i="204"/>
  <c r="E44" i="204"/>
  <c r="E43" i="204"/>
  <c r="E42" i="204"/>
  <c r="E41" i="204"/>
  <c r="E40" i="204"/>
  <c r="E39" i="204"/>
  <c r="E38" i="204"/>
  <c r="E37" i="204"/>
  <c r="E36" i="204"/>
  <c r="E35" i="204"/>
  <c r="E34" i="204"/>
  <c r="E33" i="204"/>
  <c r="E32" i="204"/>
  <c r="E31" i="204"/>
  <c r="E30" i="204"/>
  <c r="E29" i="204"/>
  <c r="E28" i="204"/>
  <c r="E27" i="204"/>
  <c r="E26" i="204"/>
  <c r="E25" i="204"/>
  <c r="E24" i="204"/>
  <c r="E23" i="204"/>
  <c r="E22" i="204"/>
  <c r="E21" i="204"/>
  <c r="E20" i="204"/>
  <c r="E19" i="204"/>
  <c r="E18" i="204"/>
  <c r="E17" i="204"/>
  <c r="E16" i="204"/>
  <c r="E15" i="204"/>
  <c r="E14" i="204"/>
  <c r="F97" i="172" l="1"/>
  <c r="F76" i="194" l="1"/>
  <c r="M20" i="3" l="1"/>
  <c r="M21" i="3"/>
  <c r="M22" i="3"/>
  <c r="M23" i="3"/>
  <c r="M24" i="3"/>
  <c r="M10" i="3"/>
  <c r="M9" i="3"/>
  <c r="M14" i="3"/>
  <c r="M13" i="3"/>
  <c r="M12" i="3"/>
  <c r="J10" i="3" l="1"/>
  <c r="L10" i="3" s="1"/>
  <c r="G10" i="3"/>
  <c r="A10" i="3"/>
  <c r="E133" i="202"/>
  <c r="E131" i="202"/>
  <c r="E130" i="202"/>
  <c r="E129" i="202"/>
  <c r="E128" i="202"/>
  <c r="E127" i="202"/>
  <c r="E126" i="202"/>
  <c r="E125" i="202"/>
  <c r="E124" i="202"/>
  <c r="E123" i="202"/>
  <c r="E122" i="202"/>
  <c r="E121" i="202"/>
  <c r="E120" i="202"/>
  <c r="E119" i="202"/>
  <c r="E118" i="202"/>
  <c r="E117" i="202"/>
  <c r="E116" i="202"/>
  <c r="E115" i="202"/>
  <c r="E114" i="202"/>
  <c r="E113" i="202"/>
  <c r="E112" i="202"/>
  <c r="E111" i="202"/>
  <c r="E110" i="202"/>
  <c r="E109" i="202"/>
  <c r="E108" i="202"/>
  <c r="E107" i="202"/>
  <c r="E106" i="202"/>
  <c r="E105" i="202"/>
  <c r="E104" i="202"/>
  <c r="E103" i="202"/>
  <c r="E102" i="202"/>
  <c r="E101" i="202"/>
  <c r="E100" i="202"/>
  <c r="E99" i="202"/>
  <c r="E98" i="202"/>
  <c r="E97" i="202"/>
  <c r="E96" i="202"/>
  <c r="E95" i="202"/>
  <c r="E94" i="202"/>
  <c r="E93" i="202"/>
  <c r="E92" i="202"/>
  <c r="E91" i="202"/>
  <c r="E90" i="202"/>
  <c r="E88" i="202"/>
  <c r="E87" i="202"/>
  <c r="E83" i="202"/>
  <c r="E82" i="202"/>
  <c r="E81" i="202"/>
  <c r="E80" i="202"/>
  <c r="E79" i="202"/>
  <c r="E77" i="202"/>
  <c r="E76" i="202"/>
  <c r="E75" i="202"/>
  <c r="E74" i="202"/>
  <c r="E73" i="202"/>
  <c r="E71" i="202"/>
  <c r="E70" i="202"/>
  <c r="E69" i="202"/>
  <c r="E68" i="202"/>
  <c r="E67" i="202"/>
  <c r="E66" i="202"/>
  <c r="E65" i="202"/>
  <c r="E64" i="202"/>
  <c r="E63" i="202"/>
  <c r="E62" i="202"/>
  <c r="E61" i="202"/>
  <c r="E60" i="202"/>
  <c r="E59" i="202"/>
  <c r="E57" i="202"/>
  <c r="E56" i="202"/>
  <c r="E55" i="202"/>
  <c r="E54" i="202"/>
  <c r="E53" i="202"/>
  <c r="E52" i="202"/>
  <c r="E51" i="202"/>
  <c r="E50" i="202"/>
  <c r="E49" i="202"/>
  <c r="E48" i="202"/>
  <c r="E47" i="202"/>
  <c r="E46" i="202"/>
  <c r="E45" i="202"/>
  <c r="E44" i="202"/>
  <c r="E43" i="202"/>
  <c r="E42" i="202"/>
  <c r="E41" i="202"/>
  <c r="E40" i="202"/>
  <c r="E39" i="202"/>
  <c r="E38" i="202"/>
  <c r="E37" i="202"/>
  <c r="E36" i="202"/>
  <c r="E35" i="202"/>
  <c r="E34" i="202"/>
  <c r="E33" i="202"/>
  <c r="E31" i="202"/>
  <c r="E30" i="202"/>
  <c r="E29" i="202"/>
  <c r="E28" i="202"/>
  <c r="E27" i="202"/>
  <c r="E26" i="202"/>
  <c r="E25" i="202"/>
  <c r="E24" i="202"/>
  <c r="E23" i="202"/>
  <c r="E22" i="202"/>
  <c r="E21" i="202"/>
  <c r="E20" i="202"/>
  <c r="E19" i="202"/>
  <c r="E79" i="195"/>
  <c r="F84" i="194"/>
  <c r="E75" i="195"/>
  <c r="F75" i="194"/>
  <c r="F35" i="194"/>
  <c r="E36" i="195"/>
  <c r="L9" i="3"/>
  <c r="L14" i="3"/>
  <c r="J13" i="3"/>
  <c r="L13" i="3" s="1"/>
  <c r="J12" i="3"/>
  <c r="L12" i="3" s="1"/>
  <c r="G9" i="3"/>
  <c r="G13" i="3"/>
  <c r="G12" i="3"/>
  <c r="A9" i="3"/>
  <c r="A14" i="3"/>
  <c r="A13" i="3"/>
  <c r="A12" i="3"/>
  <c r="F58" i="194"/>
  <c r="E68" i="195"/>
  <c r="E123" i="195"/>
  <c r="F109" i="194"/>
  <c r="F107" i="194"/>
  <c r="F68" i="194"/>
  <c r="E59" i="195"/>
  <c r="E62" i="195"/>
  <c r="E80" i="195"/>
  <c r="E19" i="195"/>
  <c r="E20" i="195"/>
  <c r="E21" i="195"/>
  <c r="E22" i="195"/>
  <c r="E23" i="195"/>
  <c r="E24" i="195"/>
  <c r="E25" i="195"/>
  <c r="E26" i="195"/>
  <c r="E27" i="195"/>
  <c r="E28" i="195"/>
  <c r="E29" i="195"/>
  <c r="E30" i="195"/>
  <c r="E31" i="195"/>
  <c r="E32" i="195"/>
  <c r="E33" i="195"/>
  <c r="E34" i="195"/>
  <c r="E35" i="195"/>
  <c r="E37" i="195"/>
  <c r="E38" i="195"/>
  <c r="E39" i="195"/>
  <c r="E40" i="195"/>
  <c r="E41" i="195"/>
  <c r="E42" i="195"/>
  <c r="E43" i="195"/>
  <c r="E44" i="195"/>
  <c r="E45" i="195"/>
  <c r="E46" i="195"/>
  <c r="E47" i="195"/>
  <c r="E48" i="195"/>
  <c r="E49" i="195"/>
  <c r="E50" i="195"/>
  <c r="E51" i="195"/>
  <c r="E52" i="195"/>
  <c r="E53" i="195"/>
  <c r="E54" i="195"/>
  <c r="E55" i="195"/>
  <c r="E56" i="195"/>
  <c r="E57" i="195"/>
  <c r="E58" i="195"/>
  <c r="E60" i="195"/>
  <c r="E61" i="195"/>
  <c r="E63" i="195"/>
  <c r="E64" i="195"/>
  <c r="E65" i="195"/>
  <c r="E66" i="195"/>
  <c r="E67" i="195"/>
  <c r="E69" i="195"/>
  <c r="E70" i="195"/>
  <c r="E71" i="195"/>
  <c r="E72" i="195"/>
  <c r="E73" i="195"/>
  <c r="E76" i="195"/>
  <c r="E82" i="195"/>
  <c r="E83" i="195"/>
  <c r="E84" i="195"/>
  <c r="E85" i="195"/>
  <c r="E86" i="195"/>
  <c r="E87" i="195"/>
  <c r="E88" i="195"/>
  <c r="E89" i="195"/>
  <c r="E90" i="195"/>
  <c r="E91" i="195"/>
  <c r="E92" i="195"/>
  <c r="E93" i="195"/>
  <c r="E94" i="195"/>
  <c r="E95" i="195"/>
  <c r="E96" i="195"/>
  <c r="E97" i="195"/>
  <c r="E98" i="195"/>
  <c r="E99" i="195"/>
  <c r="E100" i="195"/>
  <c r="E101" i="195"/>
  <c r="E102" i="195"/>
  <c r="E103" i="195"/>
  <c r="E104" i="195"/>
  <c r="E105" i="195"/>
  <c r="E106" i="195"/>
  <c r="E107" i="195"/>
  <c r="E108" i="195"/>
  <c r="E109" i="195"/>
  <c r="E110" i="195"/>
  <c r="E111" i="195"/>
  <c r="E112" i="195"/>
  <c r="E114" i="195"/>
  <c r="E115" i="195"/>
  <c r="E116" i="195"/>
  <c r="E117" i="195"/>
  <c r="E118" i="195"/>
  <c r="E119" i="195"/>
  <c r="E120" i="195"/>
  <c r="E121" i="195"/>
  <c r="E122" i="195"/>
  <c r="F60" i="194"/>
  <c r="F19" i="194"/>
  <c r="F20" i="194"/>
  <c r="F21" i="194"/>
  <c r="F22" i="194"/>
  <c r="F23" i="194"/>
  <c r="F24" i="194"/>
  <c r="F25" i="194"/>
  <c r="F26" i="194"/>
  <c r="F27" i="194"/>
  <c r="F28" i="194"/>
  <c r="F29" i="194"/>
  <c r="F30" i="194"/>
  <c r="F31" i="194"/>
  <c r="F32" i="194"/>
  <c r="F34" i="194"/>
  <c r="F36" i="194"/>
  <c r="F37" i="194"/>
  <c r="F38" i="194"/>
  <c r="F39" i="194"/>
  <c r="F40" i="194"/>
  <c r="F42" i="194"/>
  <c r="F43" i="194"/>
  <c r="F45" i="194"/>
  <c r="F47" i="194"/>
  <c r="F49" i="194"/>
  <c r="F50" i="194"/>
  <c r="F51" i="194"/>
  <c r="F52" i="194"/>
  <c r="F53" i="194"/>
  <c r="F54" i="194"/>
  <c r="F55" i="194"/>
  <c r="F56" i="194"/>
  <c r="F57" i="194"/>
  <c r="F61" i="194"/>
  <c r="F62" i="194"/>
  <c r="F65" i="194"/>
  <c r="F66" i="194"/>
  <c r="F67" i="194"/>
  <c r="F69" i="194"/>
  <c r="F70" i="194"/>
  <c r="F71" i="194"/>
  <c r="F72" i="194"/>
  <c r="F73" i="194"/>
  <c r="F77" i="194"/>
  <c r="F78" i="194"/>
  <c r="F79" i="194"/>
  <c r="F80" i="194"/>
  <c r="F86" i="194"/>
  <c r="F87" i="194"/>
  <c r="F88" i="194"/>
  <c r="F89" i="194"/>
  <c r="F90" i="194"/>
  <c r="F92" i="194"/>
  <c r="F93" i="194"/>
  <c r="F94" i="194"/>
  <c r="F95" i="194"/>
  <c r="F96" i="194"/>
  <c r="F97" i="194"/>
  <c r="F98" i="194"/>
  <c r="F100" i="194"/>
  <c r="F101" i="194"/>
  <c r="F102" i="194"/>
  <c r="F103" i="194"/>
  <c r="F104" i="194"/>
  <c r="F106" i="194"/>
  <c r="E59" i="192"/>
  <c r="A4" i="19"/>
  <c r="A7" i="3"/>
  <c r="A20" i="3"/>
  <c r="A21" i="3"/>
  <c r="A22" i="3"/>
  <c r="A23" i="3"/>
  <c r="A24" i="3"/>
  <c r="J24" i="3"/>
  <c r="G24" i="3"/>
  <c r="F64" i="172"/>
  <c r="E60" i="192"/>
  <c r="E15" i="192"/>
  <c r="E16" i="192"/>
  <c r="E17" i="192"/>
  <c r="E18" i="192"/>
  <c r="E19" i="192"/>
  <c r="E20" i="192"/>
  <c r="E21" i="192"/>
  <c r="E22" i="192"/>
  <c r="E23" i="192"/>
  <c r="E24" i="192"/>
  <c r="E25" i="192"/>
  <c r="E26" i="192"/>
  <c r="E27" i="192"/>
  <c r="E28" i="192"/>
  <c r="E29" i="192"/>
  <c r="E30" i="192"/>
  <c r="E31" i="192"/>
  <c r="E32" i="192"/>
  <c r="E33" i="192"/>
  <c r="E34" i="192"/>
  <c r="E35" i="192"/>
  <c r="E36" i="192"/>
  <c r="E37" i="192"/>
  <c r="E38" i="192"/>
  <c r="E39" i="192"/>
  <c r="E40" i="192"/>
  <c r="E41" i="192"/>
  <c r="E42" i="192"/>
  <c r="E43" i="192"/>
  <c r="E44" i="192"/>
  <c r="E45" i="192"/>
  <c r="E46" i="192"/>
  <c r="E47" i="192"/>
  <c r="E48" i="192"/>
  <c r="E49" i="192"/>
  <c r="E50" i="192"/>
  <c r="E51" i="192"/>
  <c r="E52" i="192"/>
  <c r="E53" i="192"/>
  <c r="E54" i="192"/>
  <c r="E55" i="192"/>
  <c r="E56" i="192"/>
  <c r="E57" i="192"/>
  <c r="E58" i="192"/>
  <c r="E61" i="192"/>
  <c r="E62" i="192"/>
  <c r="E63" i="192"/>
  <c r="E64" i="192"/>
  <c r="E65" i="192"/>
  <c r="E66" i="192"/>
  <c r="E67" i="192"/>
  <c r="E68" i="192"/>
  <c r="E69" i="192"/>
  <c r="E70" i="192"/>
  <c r="E71" i="192"/>
  <c r="E72" i="192"/>
  <c r="E73" i="192"/>
  <c r="E74" i="192"/>
  <c r="E75" i="192"/>
  <c r="E76" i="192"/>
  <c r="E77" i="192"/>
  <c r="E78" i="192"/>
  <c r="E79" i="192"/>
  <c r="E80" i="192"/>
  <c r="E81" i="192"/>
  <c r="E82" i="192"/>
  <c r="E83" i="192"/>
  <c r="E84" i="192"/>
  <c r="E86" i="192"/>
  <c r="E87" i="192"/>
  <c r="E88" i="192"/>
  <c r="E89" i="192"/>
  <c r="E90" i="192"/>
  <c r="E93" i="192"/>
  <c r="E94" i="192"/>
  <c r="E97" i="192"/>
  <c r="E98" i="192"/>
  <c r="E99" i="192"/>
  <c r="E100" i="192"/>
  <c r="E101" i="192"/>
  <c r="E102" i="192"/>
  <c r="E103" i="192"/>
  <c r="E104" i="192"/>
  <c r="E105" i="192"/>
  <c r="E106" i="192"/>
  <c r="F119" i="172"/>
  <c r="F118" i="172"/>
  <c r="F117" i="172"/>
  <c r="F116" i="172"/>
  <c r="F115" i="172"/>
  <c r="F114" i="172"/>
  <c r="F113" i="172"/>
  <c r="F112" i="172"/>
  <c r="F111" i="172"/>
  <c r="F110" i="172"/>
  <c r="F105" i="172"/>
  <c r="F78" i="172"/>
  <c r="F76" i="172"/>
  <c r="E97" i="170"/>
  <c r="E96" i="170"/>
  <c r="E71" i="170"/>
  <c r="E105" i="170"/>
  <c r="E104" i="170"/>
  <c r="E103" i="170"/>
  <c r="E102" i="170"/>
  <c r="E110" i="170"/>
  <c r="E107" i="170"/>
  <c r="E108" i="170"/>
  <c r="E106" i="170"/>
  <c r="E101" i="170"/>
  <c r="E109" i="170"/>
  <c r="F80" i="172"/>
  <c r="E74" i="170"/>
  <c r="J20" i="3"/>
  <c r="L20" i="3" s="1"/>
  <c r="L21" i="3"/>
  <c r="J23" i="3"/>
  <c r="L23" i="3" s="1"/>
  <c r="F77" i="172"/>
  <c r="E72" i="170"/>
  <c r="F20" i="172"/>
  <c r="E20" i="170"/>
  <c r="A3" i="19"/>
  <c r="G23" i="3"/>
  <c r="G22" i="3"/>
  <c r="G20" i="3"/>
  <c r="F104" i="172"/>
  <c r="F91" i="172"/>
  <c r="F90" i="172"/>
  <c r="F89" i="172"/>
  <c r="F86" i="172"/>
  <c r="F85" i="172"/>
  <c r="F84" i="172"/>
  <c r="F82" i="172"/>
  <c r="F81" i="172"/>
  <c r="F70" i="172"/>
  <c r="F69" i="172"/>
  <c r="F98" i="172"/>
  <c r="F68" i="172"/>
  <c r="F72" i="172"/>
  <c r="F67" i="172"/>
  <c r="F66" i="172"/>
  <c r="F62" i="172"/>
  <c r="F61" i="172"/>
  <c r="F60" i="172"/>
  <c r="F58" i="172"/>
  <c r="F56" i="172"/>
  <c r="F55" i="172"/>
  <c r="F53" i="172"/>
  <c r="F52" i="172"/>
  <c r="F51" i="172"/>
  <c r="F50" i="172"/>
  <c r="F49" i="172"/>
  <c r="F48" i="172"/>
  <c r="F47" i="172"/>
  <c r="F46" i="172"/>
  <c r="F45" i="172"/>
  <c r="F44" i="172"/>
  <c r="F42" i="172"/>
  <c r="F41" i="172"/>
  <c r="F37" i="172"/>
  <c r="F36" i="172"/>
  <c r="F34" i="172"/>
  <c r="F33" i="172"/>
  <c r="F32" i="172"/>
  <c r="F31" i="172"/>
  <c r="F28" i="172"/>
  <c r="F24" i="172"/>
  <c r="F22" i="172"/>
  <c r="F21" i="172"/>
  <c r="F17" i="172"/>
  <c r="F16" i="172"/>
  <c r="F43" i="172"/>
  <c r="F14" i="172"/>
  <c r="F15" i="172"/>
  <c r="F18" i="172"/>
  <c r="F19" i="172"/>
  <c r="F23" i="172"/>
  <c r="F26" i="172"/>
  <c r="F27" i="172"/>
  <c r="F30" i="172"/>
  <c r="F35" i="172"/>
  <c r="F38" i="172"/>
  <c r="F40" i="172"/>
  <c r="F57" i="172"/>
  <c r="F59" i="172"/>
  <c r="F63" i="172"/>
  <c r="F71" i="172"/>
  <c r="F73" i="172"/>
  <c r="F74" i="172"/>
  <c r="F75" i="172"/>
  <c r="F83" i="172"/>
  <c r="F87" i="172"/>
  <c r="F88" i="172"/>
  <c r="F92" i="172"/>
  <c r="F95" i="172"/>
  <c r="F96" i="172"/>
  <c r="F99" i="172"/>
  <c r="F100" i="172"/>
  <c r="E49" i="170"/>
  <c r="E48" i="170"/>
  <c r="E47" i="170"/>
  <c r="E46" i="170"/>
  <c r="E94" i="170"/>
  <c r="E83" i="170"/>
  <c r="E82" i="170"/>
  <c r="E81" i="170"/>
  <c r="E79" i="170"/>
  <c r="E78" i="170"/>
  <c r="E77" i="170"/>
  <c r="E75" i="170"/>
  <c r="E65" i="170"/>
  <c r="E64" i="170"/>
  <c r="E67" i="170"/>
  <c r="E62" i="170"/>
  <c r="E45" i="170"/>
  <c r="E44" i="170"/>
  <c r="E88" i="170"/>
  <c r="E43" i="170"/>
  <c r="E42" i="170"/>
  <c r="E57" i="170"/>
  <c r="E55" i="170"/>
  <c r="E53" i="170"/>
  <c r="E52" i="170"/>
  <c r="E50" i="170"/>
  <c r="E38" i="170"/>
  <c r="E40" i="170"/>
  <c r="E39" i="170"/>
  <c r="E35" i="170"/>
  <c r="E34" i="170"/>
  <c r="E32" i="170"/>
  <c r="E31" i="170"/>
  <c r="E30" i="170"/>
  <c r="E26" i="170"/>
  <c r="E25" i="170"/>
  <c r="E23" i="170"/>
  <c r="E22" i="170"/>
  <c r="E21" i="170"/>
  <c r="E63" i="170"/>
  <c r="E61" i="170"/>
  <c r="E41" i="170"/>
  <c r="E18" i="170"/>
  <c r="E15" i="170"/>
  <c r="E14" i="170"/>
  <c r="E16" i="170"/>
  <c r="E17" i="170"/>
  <c r="E19" i="170"/>
  <c r="E28" i="170"/>
  <c r="E33" i="170"/>
  <c r="E36" i="170"/>
  <c r="E54" i="170"/>
  <c r="E56" i="170"/>
  <c r="E59" i="170"/>
  <c r="E66" i="170"/>
  <c r="E68" i="170"/>
  <c r="E69" i="170"/>
  <c r="E70" i="170"/>
  <c r="E80" i="170"/>
  <c r="E84" i="170"/>
  <c r="E86" i="170"/>
  <c r="E87" i="170"/>
  <c r="E89" i="170"/>
  <c r="E90" i="170"/>
  <c r="E99" i="170"/>
  <c r="D45" i="3"/>
  <c r="D46" i="3"/>
  <c r="D47" i="3"/>
  <c r="D48" i="3"/>
  <c r="D49" i="3"/>
  <c r="D50" i="3"/>
  <c r="D51" i="3"/>
  <c r="D44" i="3"/>
  <c r="J22" i="3"/>
  <c r="L22" i="3" s="1"/>
  <c r="A37" i="3"/>
  <c r="E20" i="19" l="1"/>
  <c r="E18" i="19"/>
  <c r="E16" i="19"/>
  <c r="C7" i="19"/>
  <c r="E35" i="19"/>
  <c r="E22" i="19"/>
  <c r="E12" i="19"/>
  <c r="C8" i="19"/>
  <c r="C28" i="19"/>
  <c r="F68" i="19"/>
  <c r="F64" i="19"/>
  <c r="E14" i="19"/>
  <c r="F54" i="19" s="1"/>
  <c r="F71" i="19"/>
  <c r="C31" i="19"/>
  <c r="F66" i="19"/>
  <c r="E33" i="19" l="1"/>
  <c r="F52" i="19"/>
</calcChain>
</file>

<file path=xl/sharedStrings.xml><?xml version="1.0" encoding="utf-8"?>
<sst xmlns="http://schemas.openxmlformats.org/spreadsheetml/2006/main" count="5082" uniqueCount="853">
  <si>
    <t>ΣΥΝΔΥΑΖΕΤΑΙ ΥΠΟΧΡΕΩΤΙΚΑ ΜΕ 454 Ή 177</t>
  </si>
  <si>
    <t>ΣΥΝΔΥΑΖΕΤΑΙ ΥΠΟΧΡΕΩΤΙΚΑ ΜΕ 4FU. ΔΕΝ ΣΥΝΔΥΑΖΕΤΑΙ ΜΕ 709</t>
  </si>
  <si>
    <t>65W</t>
  </si>
  <si>
    <t>6KC</t>
  </si>
  <si>
    <t>ΕΙΔΙΚΟ ΧΡΩΜΑ ΠΑΣΤΕΛ ΛΕΥΚΟ GHIACHIO (ΚΩΔ. ΧΡΩΜΑΤΟΣ 296)</t>
  </si>
  <si>
    <t>ΕΙΔΙΚΟ ΧΡΩΜΑ ΠΑΣΤΕΛ KOKKINO ALFA (ΚΩΔ. ΧΡΩΜΑΤΟΣ 289)</t>
  </si>
  <si>
    <t>ΜΕΤΑΛΛΙΚΟ ΧΡΩΜΑ ΑΣΗΜΙ ALFA (ΚΩΔ. ΧΡΩΜΑΤΟΣ 620)</t>
  </si>
  <si>
    <t>ΜΕΤΑΛΛΙΚΟ ΧΡΩΜΑ ΓΚΡΙ MAGNESIUM (ΚΩΔ. ΧΡΩΜΑΤΟΣ 318)</t>
  </si>
  <si>
    <t>5CD</t>
  </si>
  <si>
    <t>ΜΕΤΑΛΛΙΚΟ ΧΡΩΜΑ ΓΚΡΙ ANTRACITE (ΚΩΔ. ΧΡΩΜΑΤΟΣ 319)</t>
  </si>
  <si>
    <t>ΕΙΔΙΚΟ ΧΡΩΜΑ ΠΕΡΛΕ ΚΟΚΚΙΝΟ COMPETIZIONE (ΚΩΔ. ΧΡΩΜΑΤΟΣ 134)</t>
  </si>
  <si>
    <t>ΜΕΤΑΛΛΙΚΟ ΧΡΩΜΑ ΜΠΛΕ PROFONDO (ΚΩΔ. ΧΡΩΜΑΤΟΣ 466)</t>
  </si>
  <si>
    <t>ΜΕΤΑΛΛΙΚΟ ΧΡΩΜΑ ΜΑΥΡΟ ETNA (ΚΩΔ. ΧΡΩΜΑΤΟΣ 805)</t>
  </si>
  <si>
    <t>5CE</t>
  </si>
  <si>
    <t>6BT</t>
  </si>
  <si>
    <t>6KE</t>
  </si>
  <si>
    <t>ΣΥΝΔΥΑΖΕΤΑΙ ΥΠΟΧΡΕΩΤΙΚΑ ΜΕ 097. ΔΕΝ ΣΥΝΔΥΑΖΕΤΑΙ ΜΕ 6KE</t>
  </si>
  <si>
    <t>ΣΥΝΔΥΑΖΕΤΑΙ ΥΠΟΧΡΕΩΤΙΚΑ ΜΕ 102. ΔΕΝ ΣΥΝΔΥΑΖΕΤΑΙ ΜΕ 6KE</t>
  </si>
  <si>
    <t>ΔΕΝ ΣΥΝΔΥΑΖΕΤΑΙ ΜΕ 6KC</t>
  </si>
  <si>
    <t>ΔΕΝ ΣΥΝΔΥΑΖΕΤΑΙ ΜΕ 6KC, 68A</t>
  </si>
  <si>
    <t>ΣΥΝΔΥΑΖΕΤΑΙ ΥΠΟΧΡΕΩΤΙΚΑ ΜΕ 4GF. ΔΕΝ ΣΥΝΔΥΑΖΕΤΑΙ ΜΕ 6KE, 6KC</t>
  </si>
  <si>
    <t>ΣΥΝΔΥΑΖΕΤΑΙ ΥΠΟΧΡΕΩΤΙΚΑ ΜΕ 140. ΔΕΝ ΣΥΝΔΥΑΖΕΤΑΙ ΜΕ 6KC, 68Α</t>
  </si>
  <si>
    <t>ΣΥΝΔΥΑΖΕΤΑΙ ΥΠΟΧΡΕΩΤΙΚΑ ΜΕ 65W Ή 6KE Ή 6KC. ΔΕΝ ΣΥΝΔΥΑΖΕΤΑΙ ΜΕ 4CU Ή 6BT</t>
  </si>
  <si>
    <t>ΣΥΝΔΥΑΖΕΤΑΙ ΥΠΟΧΡΕΩΤΙΚΑ ΜΕ 717 Ή 4CU Ή 6BT. ΔΕΝ ΣΥΝΔΥΑΖΕΤΑΙ ΜΕ 803</t>
  </si>
  <si>
    <t>ΣΥΝΔΥΑΖΕΤΑΙ ΥΠΟΧΡΕΩΤΙΚΑ ΜΕ 65W Ή 6BT</t>
  </si>
  <si>
    <t>ΔΕΝ ΣΥΝΔΥΑΖΕΤΑΙ ΜΕ 68R, 6BT, 717</t>
  </si>
  <si>
    <t>ΣΥΝΔΥΑΖΕΤΑΙ ΥΠΟΧΡΕΩΤΙΚΑ ΜΕ 65W Ή 6BT Ή 6KC Ή 6KE</t>
  </si>
  <si>
    <t>ΔΕΝ ΣΥΝΔΥΑΖΕΤΑΙ ΜΕ 6KC, 68Α</t>
  </si>
  <si>
    <t>ΔΕΝ ΣΥΝΔΥΑΖΕΤΑΙ ΜΕ 6KE</t>
  </si>
  <si>
    <t>ΣΥΝΔΥΑΖΕΤΑΙ ΥΠΟΧΡΕΩΤΙΚΑ ΜΕ 245 Ή 709 Ή 6KC Ή 6KE. ΔΕΝ ΣΥΝΔΥΑΖΕΤΑΙ ΜΕ 211</t>
  </si>
  <si>
    <t>ΣΥΝΔΥΑΖΕΤΑΙ ΥΠΟΧΡΕΩΤΙΚΑ ΜΕ 717 Ή 4CU Ή 6BT</t>
  </si>
  <si>
    <t>ΣΥΝΔΥΑΖΕΤΑΙ ΥΠΟΧΡΕΩΤΙΚΑ ΜΕ 4FU, 709</t>
  </si>
  <si>
    <t>ΣΥΝΔΥΑΖΕΤΑΙ ΥΠΟΧΡΕΩΤΙΚΑ ΜΕ 732 Ή 212</t>
  </si>
  <si>
    <t>ΣΥΝΔΥΑΖΕΤΑΙ ΥΠΟΧΡΕΩΤΙΚΑ ΜΕ 732 Ή 212. ΔΕΝ ΣΥΝΔΥΑΖΕΤΑΙ ΜΕ 420</t>
  </si>
  <si>
    <t>ΔΕΝ ΣΥΝΔΥΑΖΕΤΑΙ ΜΕ 177</t>
  </si>
  <si>
    <t>ΣΥΝΔΥΑΖΕΤΑΙ ΥΠΟΧΡΕΩΤΙΚΑ ΜΕ 140</t>
  </si>
  <si>
    <t>ΔΕΝ ΣΥΝΔΥΑΖΕΤΑΙ ΜΕ 4SU</t>
  </si>
  <si>
    <t>HP (KW) / σ.α.λ.</t>
  </si>
  <si>
    <t>ΣΥΝΔΥΑΖΕΤΑΙ ΥΠΟΧΡΕΩΤΙΚΑ ΜΕ 65W Ή 6BT Ή 5RN Ή 6KC</t>
  </si>
  <si>
    <t>ΣΥΝΔΥΑΖΕΤΑΙ ΥΠΟΧΡΕΩΤΙΚΑ ΜΕ 65W Ή 6BT Ή 6KE Ή 6KC</t>
  </si>
  <si>
    <t>ΑΕΡΟΣΑΚΟΣ ΟΔΗΓΟΥ &amp; ΣΥΝΟΔΗΓΟΥ MULTISTAGE</t>
  </si>
  <si>
    <t>4GF</t>
  </si>
  <si>
    <t>ΜΕΤΑΛΛΙΚΟ ΧΡΩΜΑ KOKKINO (ΚΩΔ. ΧΡΩΜΑΤΟΣ 106)</t>
  </si>
  <si>
    <t>5DT</t>
  </si>
  <si>
    <t>5C6</t>
  </si>
  <si>
    <t xml:space="preserve"> ΚΑΛΥMΑ ΕΞΩΤΕΡΙΚΟΥ ΚΑΘΡΕΠΤΗ NERO</t>
  </si>
  <si>
    <t>68R</t>
  </si>
  <si>
    <t>SPORT TIMONI ΜΕ ΔΕΡΜΑ ΚΑΙ ΚΟΚΚΙΝΕΣ ΡΑΦΕΣ</t>
  </si>
  <si>
    <t>VDC, ASR, MSR, CBC, e-Q2, HILL HOLDER</t>
  </si>
  <si>
    <t>ΔΙΑΙΡΟΥΜΕΝΟ ΠΙΣΩ ΚΑΘΙΣΜΑ ΜΕ 3 ΘΕΣΕΙΣ &amp; 3 ΠΡΟΣΚΕΦΑΛΑ</t>
  </si>
  <si>
    <t>ΠΙΝΑΚΑΣ ΟΡΓΑΝΩΝ ΜΕ ΛΕΥΚΟ ΦΩΤΙΣΜΟ</t>
  </si>
  <si>
    <t>57J</t>
  </si>
  <si>
    <t>ΡΕΖΕΡΒΑ ΤΥΠΟΥ ΑΝΑΓΚΗΣ</t>
  </si>
  <si>
    <t>4WE</t>
  </si>
  <si>
    <t>ΑΥΤΟΜΑΤΟ ΚΙΒΩΤΙΟ ΔΙΠΛΟΥ ΣΥΜΠΛΕΚΤΗ TCT</t>
  </si>
  <si>
    <t>MiTo</t>
  </si>
  <si>
    <t>2 ΠΛΕΥΡΙΚΟΙ ΑΕΡΟΣΑΚΟΙ ΚΕΦΑΛΗΣ (ΤΥΠΟΥ ΚΟΥΡΤΙΝΑΣ)</t>
  </si>
  <si>
    <t>ΑΕΡΟΣΑΚΟΣ ΓΟΝΑΤΩΝ ΟΔΗΓΟΥ</t>
  </si>
  <si>
    <t>ΠΙΣΩ ΦΩΤA LED &amp; ΕΜΠΡΟΣ ΦΩΤΑ ΗΜΕΡΑΣ (DAYTIME RUNNING LIGHTS)</t>
  </si>
  <si>
    <t>ΠΟΡΤΕΣ ΧΩΡΙΣ ΠΛΑΙΣΙΟ ΠΑΡΑΘΥΡΩΝ</t>
  </si>
  <si>
    <t>ΣΥΣΤΗΜΑ EASY ENTRY ΣΤΑ ΕΜΠΡΟΣ ΚΑΘΙΣΜΑΤΑ</t>
  </si>
  <si>
    <t>ΦΩΤΙΣΜΟΣ ΕΙΣΟΔΟΥ ΣΤΗ ΒΑΣΗ ΤΩΝ ΘΥΡΩΝ</t>
  </si>
  <si>
    <t>ΚΕΝΤΡΙΚΟ ΚΛΕΙΔΩΜΑ ΜΕ ΤΗΛΕΧΕΙΡΙΣΜΟ</t>
  </si>
  <si>
    <t>D.N.A. ΕΠΙΛΟΓΕΑΣ ΔΥΝΑΜΙΚΗΣ ΚΑΤΑΣΤΑΣΗΣ ΑΥΤΟΚΙΝΗΤΟΥ</t>
  </si>
  <si>
    <t>ΗΛΕΚΤΡΙΚΑ ΠΑΡΑΘΥΡΑ ΜΕ ΑΥΤΟΜΑΤΙΣΜΟ ΑΝΟΔΟΥ/ΚΑΘΟΔΟΥ</t>
  </si>
  <si>
    <t>6LY</t>
  </si>
  <si>
    <t>ΗΧΟΣΥΣΤΗΜΑ ΜΕ 6 ΗΧΕΙΑ,RADIO-CD &amp; MP3</t>
  </si>
  <si>
    <t>ΟΘΟΝΗ ΠΛΗΡΟΦΟΡΙΩΝ ΥΨΗΛΗΣ ΑΝΑΛΥΣΗΣ</t>
  </si>
  <si>
    <t>ΗΛΕΚΤΡΙΚΑ ΡΥΘΜΙΖΟΜΕΝΟΙ ΚΑΙ ΘΕΡΜΑΙΝΟΜΕΝΟΙ ΕΞ. ΚΑΘΡΕΠΤΕΣ</t>
  </si>
  <si>
    <t>ΤΑΜΠΛΩ SPRINT</t>
  </si>
  <si>
    <t>ΤΑΜΠΛΩ COMPETIZIONE (carbon look)</t>
  </si>
  <si>
    <t>ΔΙΑΚΟΣΜΗΤΙΚΟ ΜΑΡΣΠΙΕ ΑΛΟΥΜΙΝΙΟΥ</t>
  </si>
  <si>
    <t>ΚΡΥΦΟΣ ΦΩΤΙΣΜΟΣ NIGHT PANEL ΜΕ LED</t>
  </si>
  <si>
    <t>ΦΩΤΙZOMENOI ΚΑΘΡΕΠΤΕΣ ΣΤΑ ΑΛΕΞΗΛΙΑ</t>
  </si>
  <si>
    <t>ΔΙΑΚΟΣΜΗΤΙΚΟ ΧΡΩΜΙΟΥ ΣΤΗΝ ΒΑΣΗ ΤΩΝ ΠΑΡΑΘΥΡΩΝ</t>
  </si>
  <si>
    <t>4BJ</t>
  </si>
  <si>
    <t>5D9</t>
  </si>
  <si>
    <t>5DB</t>
  </si>
  <si>
    <t>5HA</t>
  </si>
  <si>
    <t>ΠΛΕΥΡΙΚΟ ΑΥΤΟΚΟΛΛΗΤΟ QUADRIFOGLIO ΛΕΥΚΟ</t>
  </si>
  <si>
    <t>ΠΛΕΥΡΙΚΟ ΑΥΤΟΚΟΛΛΗΤΟ QUADRIFOGLIO ΜΑΥΡΟ</t>
  </si>
  <si>
    <t>ΠΛΕΥΡΙΚΟ ΑΥΤΟΚΟΛΛΗΤΟ QUADRIFOGLIO ΚΟΚΚΙΝΟ</t>
  </si>
  <si>
    <t>5HD</t>
  </si>
  <si>
    <t xml:space="preserve"> ΑΥΤΟΚΟΛΛΗΤΟ ΜΠΡΟΣΤΙΝΟΥ ΜΕΡΟΥΣ ΛΕΥΚΟ</t>
  </si>
  <si>
    <t xml:space="preserve"> ΑΥΤΟΚΟΛΛΗΤΟ ΜΠΡΟΣΤΙΝΟΥ ΜΕΡΟΥΣ ΜΑΥΡΟ</t>
  </si>
  <si>
    <t xml:space="preserve"> ΑΥΤΟΚΟΛΛΗΤΟ ΜΠΡΟΣΤΙΝΟΥ ΜΕΡΟΥΣ ΚΟΚΚΙΝΟ</t>
  </si>
  <si>
    <t>5H6</t>
  </si>
  <si>
    <t xml:space="preserve"> ΑΥΤΟΚΟΛΛΗΤΟ ΟΡΟΦΗΣ ΛΕΥΚΟ</t>
  </si>
  <si>
    <t xml:space="preserve"> ΑΥΤΟΚΟΛΛΗΤΟ ΟΡΟΦΗΣ ΜΑΥΡΟ</t>
  </si>
  <si>
    <t xml:space="preserve"> ΑΥΤΟΚΟΛΛΗΤΟ ΟΡΟΦΗΣ ΚΟΚΚΙΝΟ</t>
  </si>
  <si>
    <t>4AU</t>
  </si>
  <si>
    <t>4ML</t>
  </si>
  <si>
    <t>4AQ</t>
  </si>
  <si>
    <t>ΚΑΛΥMΑ ΕΞΩΤΕΡΙΚΟΥ ΚΑΘΡΕΠΤΗ  CROMATO SATINE</t>
  </si>
  <si>
    <t xml:space="preserve"> ΚΑΛΥMΑ ΕΞΩΤΕΡΙΚΟΥ ΚΑΘΡΕΠΤΗ GRIGIO TITANIO</t>
  </si>
  <si>
    <t xml:space="preserve"> ΚΑΛΥMΑ ΕΞΩΤΕΡΙΚΟΥ ΚΑΘΡΕΠΤΗ NERO OPACO</t>
  </si>
  <si>
    <t>ΔΕΡΜΑΤΙΝΟ ΤΙΜΟΝΙ, ΧΕΙΡΟΦΡΕΝΟ+ ΛΕΒΙΕΣ ΤΑΧΥΤΗΤΩΝ</t>
  </si>
  <si>
    <t xml:space="preserve">ΖΑΝΤΕΣ ΑΛΟΥΜΙΝΙΟΥ TURBINE 18" ΣΚΟΥΡΕΣ (225/40 R18x7,5) </t>
  </si>
  <si>
    <t xml:space="preserve">ΚΟΚΚΙΝΕΣ 4-ΠΙΣΤΟΝΕΣ ΔΑΓΚΑΝΕΣ BREMBO </t>
  </si>
  <si>
    <t>ΠΙΣΩ ΦΩΤA LED &amp; ΕΜΠΡΟΣ ΦΩΤΑ ΗΜΕΡΑΣ</t>
  </si>
  <si>
    <t xml:space="preserve">ΕΜΠΡΟΣ ΗΛΕΚΤΡΙΚΑ ΠΑΡΑΘΥΡΑ ΜΕ ΑΥΤΟΜΑΤΙΣΜΟ </t>
  </si>
  <si>
    <t>ΗΧΟΣΥΣΤΗΜΑ HI-FI BOSE ME ΕΝΙΣΧΥΤΗ ΚΑΙ SUBWOOFER</t>
  </si>
  <si>
    <t>120(88) / 5000</t>
  </si>
  <si>
    <t>170(125) / 5500</t>
  </si>
  <si>
    <t>235(169) / 5500</t>
  </si>
  <si>
    <t>105(77) / 4000</t>
  </si>
  <si>
    <t>170(125) / 4000</t>
  </si>
  <si>
    <t>21 (206) / 1750</t>
  </si>
  <si>
    <t>25,4 (250) / 2500</t>
  </si>
  <si>
    <t>34,6 (340) / 1900</t>
  </si>
  <si>
    <t>32,5 (320) / 1750</t>
  </si>
  <si>
    <t>35,6 (350) / 1750</t>
  </si>
  <si>
    <t>5KW</t>
  </si>
  <si>
    <t xml:space="preserve">ΜΑΥΡΗ ΕΠΕΝΔΥΣΗ ΣΕ ΟΥΡΑΝΟ ΚΑΙ ΚΟΛΩΝΕΣ (ΕΣΩΤΕΡΙΚΟ) </t>
  </si>
  <si>
    <t>BLUE &amp; ME ( BLUETOOTH KAI ΘΥΡΑ USB ME MEDIA PLAYER )</t>
  </si>
  <si>
    <t>ΔΙΑΚΟΣΜΗΤΙΚΟ ΤΑΜΠΛΩ GRIGIO MAGNESIO</t>
  </si>
  <si>
    <t>5VF</t>
  </si>
  <si>
    <t>ΑΙΣΘΗΤΗΡΕΣ ΠΑΡΚΙΝΓΚ ΠΙΣΩ</t>
  </si>
  <si>
    <t>ΕΣΩΤΕΡΙΚΟΣ ΗΛΕΚΤΡΟΧΡΩΜΙΚΟΣ ΚΑΘΡΕΠΤΗΣ</t>
  </si>
  <si>
    <t xml:space="preserve">ΑΣΦΑΙΡΙΚΟΙ ΕΞΩΤΕΡΙΚΟΙ ΚΑΘΡΕΠΤΕΣ ΗΛΕΚΤΡΙΚΑ ΡΥΘΜΙΖΟΜΕΝΟΙ ΚΑΙ ΘΕΡΜΑΙΝΟΜΕΝΟΙ </t>
  </si>
  <si>
    <t>MY PORT (ΠΡΟΕΓΚΑΤΑΣΤΑΣΗ TOMTOM)</t>
  </si>
  <si>
    <t>68A</t>
  </si>
  <si>
    <t>ΑΕΡΑΓΩΓΟΙ ΓΙΑ ΤΟΥΣ ΠΙΣΩ ΕΠΙΒΑΤΕΣ (μόνο με CLIMA)</t>
  </si>
  <si>
    <t>ΧΕΙΡΙΣΤΗΡΙΑ RADIOCD ΚΑΙ BLUE&amp;ME ΣΤΟ ΤΙΜΟΝΙ</t>
  </si>
  <si>
    <t>727</t>
  </si>
  <si>
    <t>SPORT ΣΑΛΟΝΙ ( ΔΕΡΜΑ / MICROFIBRA)</t>
  </si>
  <si>
    <t>ΡΕΖΕΡΒΑ ΑΝΑΓΚΗΣ 125/80R17  (για τροχούς 17" &amp; 18")</t>
  </si>
  <si>
    <t>ΡΕΖΕΡΒΑ ΑΝΑΓΚΗΣ 125/85R16  (για τροχούς 16")</t>
  </si>
  <si>
    <t>924</t>
  </si>
  <si>
    <t>ΠΡΟΣΤΑΤΕΥΤΙΚΗ ΜΕΜΒΡΑΝΗ ΜΕΤΑΦΟΡΑΣ</t>
  </si>
  <si>
    <t>ΠΛΕΥΡΙΚΑ ΣΠΟΙΛΕΡ</t>
  </si>
  <si>
    <t>976</t>
  </si>
  <si>
    <t>ΕΞΩΤΕΡΙΚΟΙ ΚΑΘΡΕΠΤΕΣ ΣΤΟ ΧΡΩΜΑ ΤΟΥ ΑΜΑΞΩΜΑΤΟΣ</t>
  </si>
  <si>
    <t>ΑΙΣΘΗΤΗΡΑΣ ΑΠΟΦΥΓΗΣ ΕΜΠΟΔΙΩΝ ΣΤΑ ΗΛ.ΠΑΡΑΘΥΡΑ</t>
  </si>
  <si>
    <t>989</t>
  </si>
  <si>
    <t>ΚΙΤ ΚΑΠΝΙΣΤΟΥ</t>
  </si>
  <si>
    <t xml:space="preserve">ΖΑΝΤΕΣ ΑΛΟΥΜΙΝΙΟΥ 8C 18" (225/40 R18x7,5) </t>
  </si>
  <si>
    <t xml:space="preserve">ΖΑΝΤΕΣ ΑΛΟΥΜΙΝΙΟΥ TURBINE 18" (225/40 R18x7,5) </t>
  </si>
  <si>
    <t>ΦΥΜΕ ΚΡΥΣΤΑΛΛΑ</t>
  </si>
  <si>
    <t>ΥΠΟΒΡΑΧΙΟΝΙΟ ΕΜΠΡΟΣ</t>
  </si>
  <si>
    <t>ΗΛΕΚΤΡΟΝΙΚΟΣ ΣΥΝΑΓΕΡΜΟΣ</t>
  </si>
  <si>
    <t>365</t>
  </si>
  <si>
    <t>ΠΑΝΟΡΑΜΙΚΗ  ΗΛΕΚΤΡΙΚΑ ΑΝΟΙΓΟΜΕΝΗ ΟΡΟΦΗ</t>
  </si>
  <si>
    <t>ΠΕΝΤΑΛ ΑΛΟΥΜΙΝΙΟΥ</t>
  </si>
  <si>
    <t>4CU</t>
  </si>
  <si>
    <t xml:space="preserve">ΚΟΚΚΙΝΕΣ ΔΑΓΚΑΝΕΣ </t>
  </si>
  <si>
    <t>ΘΕΡΜΑΙΝΟΜΕΝΑ ΕΜΠΡΟΣ ΚΑΘΙΣΜΑΤΑ</t>
  </si>
  <si>
    <t>ΣΥΝΔΥΑΖΕΤΑΙ ΥΠΟΧΡΕΩΤΙΚΑ ΜΕ 4FU, 709.  ΔΕΝ ΣΥΝΔΥΑΖΕΤΑΙ ΜΕ 717</t>
  </si>
  <si>
    <t>RADIO CD ME MP3, ΔΥΟ ΚΕΡΑΙΕΣ, ΔΙΠΛΟ ΔΕΚΤΗ ΚΑΙ 8 ΗΧΕΙΑ</t>
  </si>
  <si>
    <t>ΗΧΟΣΥΣΤΗΜΑ HI-FI BOSE ME 8 HXEIA, ΕΝΙΣΧΥΤΗ ΚΑΙ ΕΝΕΡΓΟ SUBWOOFER</t>
  </si>
  <si>
    <t>ΑΕΡΟΤΟΜΗ</t>
  </si>
  <si>
    <t>018</t>
  </si>
  <si>
    <t>1.4 16v 105hp</t>
  </si>
  <si>
    <t>ΣΥΣΤΗΜΑ START &amp; STOP ΚΑΙ ΕΝΔΕΙΞΗ ΑΛΛΑΓΗΣ ΤΑΧΥΤΗΤΩΝ</t>
  </si>
  <si>
    <t>AIR CONDITION</t>
  </si>
  <si>
    <t>1.4 16v 170hp</t>
  </si>
  <si>
    <t>Quadrifoglio Verde</t>
  </si>
  <si>
    <t>ΖΑΝΤΕΣ ΑΛΟΥΜΙΝΙΟΥ QUADRIFOGLIO ΜΕ ΕΛΑΣΤΙΚΑ 215/40/R18</t>
  </si>
  <si>
    <t>ΠΙΝΑΚΑΣ ΟΡΓΑΝΩΝ ΜΕ ΟΘΟΝΗ ΥΨΗΛΗΣ ΑΝΑΛΥΣΗΣ</t>
  </si>
  <si>
    <t>191.C53.0</t>
  </si>
  <si>
    <t>ΠΛΕΥΡΙΚΟΙ ΑΕΡΟΣΑΚΟΙ ΤΥΠΟΥ ΚΟΥΡΤΙΝΑΣ</t>
  </si>
  <si>
    <t>191.C56.0</t>
  </si>
  <si>
    <t>MY PORT (ΠΡΟΕΓΚΑΤΑΣΤΑΣΗ TOM TOM)</t>
  </si>
  <si>
    <t>ΧΡΩΜΑ ΠΑΣΤΕΛ ΜΑΥΡΟ (ΚΩΔ. ΧΡΩΜΑΤΟΣ 601)</t>
  </si>
  <si>
    <t>ΕΙΔΙΚΟ ΧΡΩΜΑ ΠΑΣΤΕΛ ΚΟΚΚΙΝΟ ALFA  (ΚΩΔ 289)</t>
  </si>
  <si>
    <t>SPORT ΠΙΣΩ ΠΡΟΦΥΛΑΚΤΗΡΑΣ</t>
  </si>
  <si>
    <t>RADIO MAP NAVIGATOR (ΕΓΧΡΩΜΗ ΟΘΟΝΗ 6.5", RADIO CD ME mp3, ΔΥΟ ΚΕΡAΙΕΣ &amp; ΔΙΠΛΟ ΔΕΚΤΗ,ΣΥΣΤΗΜΑ ΠΛΟΗΓΗΣΗΣ, ΘΥΡΑ ΜΝΗΜΗΣ SD)</t>
  </si>
  <si>
    <t>START &amp; STOP  ΚΑΙ  ΕΝΔΕΙΞΗ ΑΛΛΑΓΗΣ ΤΑΧΥΤΗΤΩΝ</t>
  </si>
  <si>
    <t>052</t>
  </si>
  <si>
    <t>BRAKE ASSIST (BAS)</t>
  </si>
  <si>
    <t>ΣΥΝΔΥΑΖΕΤΑΙ ΥΠΟΧΡΕΩΤΙΚΑ ΜΕ 4FU, 709. ΔΕΝ ΣΥΝΔΥΑΖΕΤΑΙ ΜΕ 717</t>
  </si>
  <si>
    <t xml:space="preserve">ΜΕΤΑΛΛΙΚΟ ΧΡΩΜΑ ΜΠΛΕ TORNADO (ΚΩΔ 468)   </t>
  </si>
  <si>
    <t>5DS</t>
  </si>
  <si>
    <t>5DQ</t>
  </si>
  <si>
    <t>5DR</t>
  </si>
  <si>
    <t>5IF</t>
  </si>
  <si>
    <t>5IG</t>
  </si>
  <si>
    <t>5IK</t>
  </si>
  <si>
    <t>5IM</t>
  </si>
  <si>
    <t>5IN</t>
  </si>
  <si>
    <t>5IP</t>
  </si>
  <si>
    <t>5IR</t>
  </si>
  <si>
    <t>3</t>
  </si>
  <si>
    <t>Κωδικός</t>
  </si>
  <si>
    <t>Περιγραφή</t>
  </si>
  <si>
    <r>
      <t>Προτεινόμενη τελική τιμή (</t>
    </r>
    <r>
      <rPr>
        <b/>
        <i/>
        <sz val="12"/>
        <rFont val="Arial"/>
        <family val="2"/>
        <charset val="161"/>
      </rPr>
      <t>€)</t>
    </r>
  </si>
  <si>
    <r>
      <t>Εκπομπές CO</t>
    </r>
    <r>
      <rPr>
        <vertAlign val="subscript"/>
        <sz val="9"/>
        <rFont val="Tahoma"/>
        <family val="2"/>
      </rPr>
      <t xml:space="preserve">2 </t>
    </r>
    <r>
      <rPr>
        <sz val="9"/>
        <rFont val="Tahoma"/>
        <family val="2"/>
      </rPr>
      <t>(g/km)</t>
    </r>
  </si>
  <si>
    <t>Καύσιμο</t>
  </si>
  <si>
    <t>Πόλης</t>
  </si>
  <si>
    <t>Μικτή διαδρομή</t>
  </si>
  <si>
    <t>Κυβισμός</t>
  </si>
  <si>
    <t>Μέγιστη Ισχύς</t>
  </si>
  <si>
    <t>Μέγιστη ροπή</t>
  </si>
  <si>
    <t>Επιτάχυνση</t>
  </si>
  <si>
    <t>Τελική ταχύτητα</t>
  </si>
  <si>
    <t>km/h</t>
  </si>
  <si>
    <r>
      <t>cm</t>
    </r>
    <r>
      <rPr>
        <b/>
        <vertAlign val="superscript"/>
        <sz val="10"/>
        <rFont val="Comic Sans MS"/>
        <family val="4"/>
        <charset val="161"/>
      </rPr>
      <t>3</t>
    </r>
  </si>
  <si>
    <t>Κατανάλωση (lt/100 km) σύμφωνα με Οδηγία                    1999 / 100 / ΕΕ</t>
  </si>
  <si>
    <t>sec</t>
  </si>
  <si>
    <t xml:space="preserve">Επιτάχυνση 0-100 km/h </t>
  </si>
  <si>
    <t>78 (58) / 5750</t>
  </si>
  <si>
    <t>105 (77) / 6500</t>
  </si>
  <si>
    <t>12,2 (120) / 4500</t>
  </si>
  <si>
    <t>13,2 (130) / 4000</t>
  </si>
  <si>
    <t>Περίληψη προτεινόμενων τιμών</t>
  </si>
  <si>
    <t>Τεχνικά χαρακτηριστικά</t>
  </si>
  <si>
    <t>Iπποδύναμη HP (kw) / σ.α.λ</t>
  </si>
  <si>
    <t xml:space="preserve">Τελική ταχύτητα </t>
  </si>
  <si>
    <t>Βασικός εξοπλισμός</t>
  </si>
  <si>
    <t>Distinctive TCT</t>
  </si>
  <si>
    <t>191.C5D.0</t>
  </si>
  <si>
    <t>1.4 Multiair 170hp DISTINCTIVE TCT</t>
  </si>
  <si>
    <t>ΔΕΝ ΣΥΝΔΥΑΖΕΤΑΙ ΜΕ 213</t>
  </si>
  <si>
    <t>ΠΕΡΙΛΑΜΒΑΝΕΙ 2ο ΚΛΕΙΔΙ ΜΕ ΤΗΛΕΧΕΙΡΙΣΜΟ</t>
  </si>
  <si>
    <t>6 ΑΕΡΟΣΑΚΟΙ, VDC (με eQ2/ABS/EBD/ASR/MSR/BAS/BRAKE PREFILL/HILL HOLDER), ALFA DNA, START &amp; STOP, ΕΝΔΕΙΞΗ ΑΛΛΑΓΗΣ ΤΑΧΥΤΗΤΩΝ, ΑΥΤΟΜΑΤΟΣ ΔΙΖΩΝΙΚΟΣ ΚΛΙΜΑΤΙΣΜΟΣ, TRIP COMPUTER, ΡΑΔΙΟ CD ΜΕ ΜP3 ΔΥΟ ΚΕΡΑΙΕΣ ΔΙΠΛΟ TUNER ΚΑΙ 8 ΗΧΕΙΑ, ΧΕΙΡΙΣΤΗΡΙA RADIO CD ΣΤΟ ΤΙΜΟΝΙ, ΗΛΕΚΤΡΙΚΑ ΠΑΡΑΘΥΡΑ (4) KAI ΚΑΘΡΕΠΤΕΣ, ΚΕΝΤΡΙΚΟ ΚΛΕΙΔΩΜΑ ΜΕ ΤΗΛΕΧΕΙΡΙΣΜΟ, ΔΕΡΜΑΤΙΝΟ ΤΙΜΟΝΙ, ΖΑΝΤΕΣ ΑΛΟΥΜΙΝΙΟΥ 17¨, ΑΕΡΟΤΟΜΗ, ΠΡΟΒΟΛΕΙΣ ΟΜΙΧΛΗΣ, ΕΞΩΤΕΡΙΚΑ ΔΙΑΚΟΣΜΗΤΙΚΑ ΧΡΩΜΙΟΥ, ΕΜΠΡΟΣ ΥΠΟΒΡΑΧΙΟΝΙΟ, ΟΣΦΥΙΚΗ ΥΠΟΣΤΗΡΙΞΗ ΟΔΗΓΟΥ ΚΑΙ ΣΥΝΟΔΗΓΟΥ ΜΕ ΗΛΕΚΤΡΙΚΗ ΡΥΘΜΙΣΗ, ΡΕΖΕΡΒΑ ΑΝΑΓΚΗΣ</t>
  </si>
  <si>
    <t>ΔΙΑΚΟΣΜΗΤΙΚΟ ΑΥΤΟΚΟΛΛΗΤΟ ΜΕ ΛΟΓΟΤΥΠΟ ΜΑΥΡΟ</t>
  </si>
  <si>
    <t>ΔΙΑΚΟΣΜΗΤΙΚΟ ΑΥΤΟΚΟΛΛΗΤΟ ΜΕ ΛΟΓΟΤΥΠΟ ΚΟΚΚΙΝΟ</t>
  </si>
  <si>
    <t>ΔΙΑΚΟΣΜΗΤΙΚΟ ΑΥΤΟΚΟΛΛΗΤΟ ΜΕ ΛΟΓΟΤΥΠΟ ΛΕΥΚΟ</t>
  </si>
  <si>
    <t>ΚΑΛΥMΑ ΕΞΩΤΕΡΙΚΟΥ ΚΑΘΡΕΠΤΗ CROMATO SATINE</t>
  </si>
  <si>
    <t>ΕΙΔΙΚΟ ΚΑΛΥMΑ ΕΞΩΤΕΡΙΚΟΥ ΚΑΘΡΕΠΤΗ CROMATO LUCIDO</t>
  </si>
  <si>
    <t>ΚΑΛΥMΑ ΕΞΩΤΕΡΙΚΟΥ ΚΑΘΡΕΠΤΗ CROMATO LUCIDO</t>
  </si>
  <si>
    <t>ΚΑΘΑΡΙΣΤΗΡΕΣ ΦΑΝΩΝ (ME ΨΕΚΑΣΜΟ)</t>
  </si>
  <si>
    <t>ΠΡΟΕΓΚΑΤΑΣΤΑΣΗ ΓΙΑ ΣΥΣΤΗΜΑ ΠΛΟΗΓΗΣΗΣ TOM-TOM</t>
  </si>
  <si>
    <t xml:space="preserve">ΧΕΙΡΙΣΤΗΡΙA RADIOCD, BLUE&amp;ME ΣΤΟ ΤΙΜΟΝΙ </t>
  </si>
  <si>
    <t>ΔΕΡΜΑΤΙΝΟ ΤΙΜΟΝΙ, ΧΕΙΡΟΦΡΕΝΟ &amp; ΛΕΒΙΕΣ ΤΑΧΥΤΗΤΩΝ</t>
  </si>
  <si>
    <t>ΗΧΟΣΥΣΤΗΜΑ ΜΕ 6 ΗΧΕΙΑ, RADIO-CD &amp; MP3</t>
  </si>
  <si>
    <t>6 ΑΕΡΟΣΑΚΟΙ, VDC (με eQ2/ABS/EBD/ASR/MSR/BAS/BRAKE PREFILL/HILL HOLDER), ALFA DNA, START &amp; STOP,  ΕΝΔΕΙΞΗ ΑΛΛΑΓΗΣ ΤΑΧΥΤΗΤΩΝ, ΑΥΤΟΜΑΤΟΣ ΔΙΖΩΝΙΚΟΣ ΚΛΙΜΑΤΙΣΜΟΣ, TRIP COMPUTER, ΡΑΔΙΟ CD ΜΕ ΜP3 ΔΥΟ ΚΕΡΑΙΕΣ ΔΙΠΛΟ TUNER ΚΑΙ 8 ΗΧΕΙΑ, ΧΕΙΡΙΣΤΗΡΙA RADIO CD ΣΤΟ ΤΙΜΟΝΙ, ΗΛΕΚΤΡΙΚΑ ΠΑΡΑΘΥΡΑ (4) KAI ΚΑΘΡΕΠΤΕΣ, ΚΕΝΤΡΙΚΟ ΚΛΕΙΔΩΜΑ ΜΕ ΤΗΛΕΧΕΙΡΙΣΜΟ, ΔΕΡΜΑΤΙΝΟ ΤΙΜΟΝΙ, ΖΑΝΤΕΣ ΑΛΟΥΜΙΝΙΟΥ 17¨, ΑΕΡΟΤΟΜΗ, ΠΡΟΒΟΛΕΙΣ  ΟΜΙΧΛΗΣ, ΕΞΩΤΕΡΙΚΑ ΔΙΑΚΟΣΜΗΤΙΚΑ ΧΡΩΜΙΟΥ, ΕΜΠΡΟΣ ΥΠΟΒΡΑΧΙΟΝΙΟ, ΟΣΦΥΙΚΗ ΥΠΟΣΤΗΡΙΞΗ ΟΔΗΓΟΥ ΚΑΙ ΣΥΝΟΔΗΓΟΥ ΜΕ ΗΛΕΚΤΡΙΚΗ ΡΥΘΜΙΣΗ, ΡΕΖΕΡΒΑ ΑΝΑΓΚΗΣ</t>
  </si>
  <si>
    <t>C5D</t>
  </si>
  <si>
    <t>2.0 JTDM-2 170hp DISTINCTIVE TCT</t>
  </si>
  <si>
    <t>6 ΑΕΡΟΣΑΚΟΙ, VDC (με eQ2/ABS/EBD/ASR/MSR/BAS/BRAKE PREFILL/HILL HOLDER), ALFA DNA, START &amp; STOP, ΕΝΔΕΙΞΗ ΑΛΛΑΓΗΣ ΤΑΧΥΤΗΤΩΝ, ΑΥΤΟΜΑΤΟ ΚΙΒΩΤΙΟ ΔΙΠΛΟΥ ΣΥΜΠΛΕΚΤΗ TCT, ΧΕΙΡΙΣΤΗΡΙΑ ΑΛΛΑΓΗΣ ΤΑΧΥΤΗΤΩΝ ΣΤΟ ΤΙΜΟΝΙ, ΑΥΤΟΜΑΤΟΣ ΔΙΖΩΝΙΚΟΣ ΚΛΙΜΑΤΙΣΜΟΣ, TRIP COMPUTER, ΡΑΔΙΟ CD ΜΕ ΜP3 ΔΥΟ ΚΕΡΑΙΕΣ ΔΙΠΛΟ TUNER ΚΑΙ 8 ΗΧΕΙΑ, ΧΕΙΡΙΣΤΗΡΙA RADIO CD ΣΤΟ ΤΙΜΟΝΙ, ΗΛΕΚΤΡΙΚΑ ΠΑΡΑΘΥΡΑ (4) KAI ΚΑΘΡΕΠΤΕΣ, ΚΕΝΤΡΙΚΟ ΚΛΕΙΔΩΜΑ ΜΕ ΤΗΛΕΧΕΙΡΙΣΜΟ, ΔΕΡΜΑΤΙΝΟ ΤΙΜΟΝΙ, ΖΑΝΤΕΣ ΑΛΟΥΜΙΝΙΟΥ 17¨, ΑΕΡΟΤΟΜΗ, ΠΡΟΒΟΛΕΙΣ ΟΜΙΧΛΗΣ, ΕΞΩΤΕΡΙΚΑ ΔΙΑΚΟΣΜΗΤΙΚΑ ΧΡΩΜΙΟΥ, ΕΜΠΡΟΣ ΥΠΟΒΡΑΧΙΟΝΙΟ, ΟΣΦΥΙΚΗ ΥΠΟΣΤΗΡΙΞΗ ΟΔΗΓΟΥ ΚΑΙ ΣΥΝΟΔΗΓΟΥ ΜΕ ΗΛΕΚΤΡΙΚΗ ΡΥΘΜΙΣΗ, ΡΕΖΕΡΒΑ ΑΝΑΓΚΗΣ</t>
  </si>
  <si>
    <t>6H6</t>
  </si>
  <si>
    <t>ΔΕΝ ΣΥΝΔΥΑΖΕΤΑΙ ΜΕ 65W, 4FU. ΣΥΝΔΥΑΖΕΤΑΙ ΥΠΟΧΡΕΩΤΙΚΑ ΜΕ 321</t>
  </si>
  <si>
    <t>ΣΥΝΔΥΑΖΕΤΑΙ ΥΠΟΧΡΕΩΤΙΚΑ ΜΕ 4FU, 321, 709, 710. ΔΕΝ ΣΥΝΔΥΑΖΕΤΑΙ ΜΕ 245</t>
  </si>
  <si>
    <t>ΣΥΝΔΥΑΖΕΤΑΙ ΥΠΟΧΡΕΩΤΙΚΑ ΜΕ 321, 710, 65W, 4FU</t>
  </si>
  <si>
    <t>ΔΕΝ ΣΥΝΔΥΑΖΕΤΑΙ ΜΕ 65W, 4FU. ΣΥΝΔΥΑΖΕΤΑΙ ΥΠΟΧΡΕΩΤΙΚΑ 321, 4CU Ή 321, 41A Ή 321, 717</t>
  </si>
  <si>
    <t>Προτεινόμενη Τιμή με βασικό εξοπλισμό</t>
  </si>
  <si>
    <t>Δεν περιλαμβάνει τέλη κυκλοφορίας , έξοδα πινακίδων και παράδοσης</t>
  </si>
  <si>
    <t>1.4 Multiair 170hp DISTINCTIVE</t>
  </si>
  <si>
    <t>5EE</t>
  </si>
  <si>
    <t>Προτεινόμενος τιμοκατάλογος</t>
  </si>
  <si>
    <t>6FV</t>
  </si>
  <si>
    <t>A.Q.S. (AIR QUALITY SENSOR) ΑΙΣΘΗΤΗΡΑΣ ΟΣΜΩΝ &amp; ΑΙΣΘΗΤΗΡΑΣ ΘΑΜΠΩΜΑΤΟΣ ΚΡΥΣΤΑΛΛΩΝ (ΥΓΡΑΣΙΑΣ)</t>
  </si>
  <si>
    <t>ΥΠΟΒΡΑΧΙΟΝΙΟ ΠΙΣΩ &amp; ΤΡΙΤΟ ΠΡΟΣΚΕΦΑΛΟ ΠΙΣΩ</t>
  </si>
  <si>
    <t>BLUE &amp; ME  KAI RADIO NAVIGATION ΜΕ ΟΘΟΝΗ POP-UP ΜΕ ΧΑΡΤΗ ΕΥΡΩΠΗΣ ΣΕ ΚΑΡΤΑ ΜΝΗΜΗΣ SD</t>
  </si>
  <si>
    <t xml:space="preserve">RADIO NAVIGATION ΜΕ ΟΘΟΝΗ POP-UP ΜΕ ΧΑΡΤΗ ΕΥΡΩΠΗΣ ΣΕ ΚΑΡΤΑ ΜΝΗΜΗΣ SD </t>
  </si>
  <si>
    <t>ΟΣΦΥΙΚΗ ΥΠΟΣΤΗΡΙΞΗ ΟΔΗΓΟΥ &amp; ΣΥΝΟΔΗΓΟΥ ΜΕ ΗΛΕΚΤΡΙΚΗ ΡΥΘΜΙΣΗ</t>
  </si>
  <si>
    <t>ΣΥΝΔΥΑΖΕΤΑΙ ΥΠΟΧΡΕΩΤΙΚΑ ΜΕ 454. ΔΕΝ ΣΥΝΔΥΑΖΕΤΑΙ ΜΕ 177</t>
  </si>
  <si>
    <t>ΣΥΝΔΥΑΖΕΤΑΙ ΥΠΟΧΡΕΩΤΙΚΑ ΜΕ (211, 452) Ή (212, 452) Ή (452, 727) Ή (452, 732). ΔΕΝ ΣΥΝΔΥΑΖΕΤΑΙ ΜΕ 454, 40Υ</t>
  </si>
  <si>
    <t>ΣΥΝΔΥΑΖΕΤΑΙ ΥΠΟΧΡΕΩΤΙΚΑ ΜΕ (275, 454) Ή (177, 275)</t>
  </si>
  <si>
    <r>
      <t>Premium Light</t>
    </r>
    <r>
      <rPr>
        <b/>
        <sz val="24"/>
        <rFont val="Tahoma"/>
        <family val="2"/>
        <charset val="161"/>
      </rPr>
      <t xml:space="preserve">: </t>
    </r>
    <r>
      <rPr>
        <sz val="24"/>
        <rFont val="Tahoma"/>
        <family val="2"/>
        <charset val="161"/>
      </rPr>
      <t>ΑΥΤΟΜΑΤΗ ΕΝΕΡΓΟΠΟΙΗΣΗ ΠΡΟΒΟΛΕΩΝ, ΑΙΣΘΗΤΗΡΑΣ ΒΡΟΧΗΣ, ΠΑΡΠΡΙΖ ΜΕ ΑΝΤΙΗΛΙΑΚΗ ΛΩΡΙΔΑ, ΗΛΕΚΤΡΙΚΑ ΑΝΑΔΙΠΛΟΥΜΕΝΟΙ ΕΞΩΤΕΡΙΚΟΙ ΚΑΘΡΕΠΤΕΣ, ΣΥΣΤΗΜΑ BLUE &amp; ME, ΕΣΩΤΕΡΙΚΟΣ ΗΛΕΚΤΡΟΧΡΩΜΙΚΟΣ ΚΑΘΡΕΦΤΗΣ, ΑΙΣΘΗΤΗΡΕΣ ΣΤΑΘΜΕΥΣΗΣ, ΧΕΙΡΙΣΤΗΡΙΑ RADIOCD/BLUE &amp; ME ΣΤΟ ΤΙΜΟΝΙ</t>
    </r>
  </si>
  <si>
    <t>ΣΥΝΔΥΑΖΕΤΑΙ ΥΠΟΧΡΕΩΤΙΚΑ ΜΕ 40Υ. ΔΕΝ ΣΥΝΔΥΑΖΕΤΑΙ ΜΕ 177</t>
  </si>
  <si>
    <t>5B2</t>
  </si>
  <si>
    <t xml:space="preserve">ΑΥΤΟΜΑΤΟΣ ΔΙΖΩΝΙΚΟΣ ΚΛΙΜΑΤΙΣΜΟΣ </t>
  </si>
  <si>
    <t>55E</t>
  </si>
  <si>
    <t>Giulietta</t>
  </si>
  <si>
    <t>028</t>
  </si>
  <si>
    <t>102</t>
  </si>
  <si>
    <t>132</t>
  </si>
  <si>
    <t>195</t>
  </si>
  <si>
    <t>210</t>
  </si>
  <si>
    <t>211</t>
  </si>
  <si>
    <t>212</t>
  </si>
  <si>
    <t>213</t>
  </si>
  <si>
    <t>230</t>
  </si>
  <si>
    <t>245</t>
  </si>
  <si>
    <t>270</t>
  </si>
  <si>
    <t>275</t>
  </si>
  <si>
    <t>320</t>
  </si>
  <si>
    <t>321</t>
  </si>
  <si>
    <t>339</t>
  </si>
  <si>
    <t>341</t>
  </si>
  <si>
    <t>377</t>
  </si>
  <si>
    <t>392</t>
  </si>
  <si>
    <t>400</t>
  </si>
  <si>
    <t>40Y</t>
  </si>
  <si>
    <t>416</t>
  </si>
  <si>
    <t>420</t>
  </si>
  <si>
    <t>421</t>
  </si>
  <si>
    <t>42F</t>
  </si>
  <si>
    <t>431</t>
  </si>
  <si>
    <t>433</t>
  </si>
  <si>
    <t>439</t>
  </si>
  <si>
    <t>452</t>
  </si>
  <si>
    <t>454</t>
  </si>
  <si>
    <t>48F</t>
  </si>
  <si>
    <t>4MQ</t>
  </si>
  <si>
    <t>4UE</t>
  </si>
  <si>
    <t>505</t>
  </si>
  <si>
    <t>525</t>
  </si>
  <si>
    <t>52A</t>
  </si>
  <si>
    <t>52B</t>
  </si>
  <si>
    <t>58B</t>
  </si>
  <si>
    <t>5DE</t>
  </si>
  <si>
    <t>5RH</t>
  </si>
  <si>
    <t>614</t>
  </si>
  <si>
    <t>693</t>
  </si>
  <si>
    <t>709</t>
  </si>
  <si>
    <t>717</t>
  </si>
  <si>
    <t>718</t>
  </si>
  <si>
    <t>732</t>
  </si>
  <si>
    <t>803</t>
  </si>
  <si>
    <t>923</t>
  </si>
  <si>
    <t>926</t>
  </si>
  <si>
    <t>ΠΙΣΩ ΗΛΕΚΤΡΙΚΑ ΠΑΡΑΘΥΡΑ</t>
  </si>
  <si>
    <t>ΥΠΟΒΡΑΧΙΟΝΙΟ ΕΜΠΡΟΣ ΜΕ ΘΗΚΗ</t>
  </si>
  <si>
    <t>ΔΙΑΙΡΟΥΜΕΝΟ ΠΙΣΩ ΚΑΘΙΣΜΑ</t>
  </si>
  <si>
    <t>ΔΕΡΜΑΤΙΝΟ ΣΑΛΟΝΙ ( ΜΕ ΔΙΑΤΡΗΤΟ ΚΕΝΤΡΙΚΟ ΤΜΗΜΑ)</t>
  </si>
  <si>
    <t>ΔΕΡΜΑΤΙΝΟ ΣΑΛΟΝΙ ( ΜΕ ΑΝΑΓΛΥΦΟ ΚΕΝΤΡΙΚΟ ΤΜΗΜΑ)</t>
  </si>
  <si>
    <t>ΠΡΟΒΟΛΕΙΣ ΑΕΡΙΟΥ ΒΙ-XENON ME ΣΥΣΤΗΜΑ AFS</t>
  </si>
  <si>
    <t>ΔΕΡΜΑΤΙΝΟ ΤΙΜΟΝΙ</t>
  </si>
  <si>
    <t>ΘΗΚΗ ΣΤΙΣ ΠΛΑΤΕΣ ΤΩΝ ΕΜΠΡΟΣ ΚΑΘΙΣΜΑΤΩΝ</t>
  </si>
  <si>
    <t>ΑΝΑΓΝΩΡΙΣΗ ΦΩΝΗΣ (ΑΓΓΛΙΚΗ ΓΛΩΣΣΑ)</t>
  </si>
  <si>
    <t>4MN</t>
  </si>
  <si>
    <t>ΔΙΑΚΟΣΜΗΤΙΚΟ ΤΑΜΠΛΩ GRIGIO CHROME SHINE</t>
  </si>
  <si>
    <t>ΔΙΑΚΟΣΜΗΤΙΚΟ ΤΑΜΠΛΩ ΑΠΟ ΣΚΟΥΡΟ ΑΛΟΥΜΙΝΙΟ</t>
  </si>
  <si>
    <t>ΕΞΩΤΕΡΙΚΑ ΔΙΑΚΟΣΜΗΤΙΚΑ ΧΡΩΜΙΟΥ</t>
  </si>
  <si>
    <t>ΕΜΠΡΟΣ ΠΡΟΣΚΕΦΑΛΑ ΑΝΤΙ-WHIPLASH</t>
  </si>
  <si>
    <t xml:space="preserve">ΖΑΝΤΕΣ ΑΛΟΥΜΙΝΙΟΥ SPORT 17" (225/45 R17x7,5) </t>
  </si>
  <si>
    <t xml:space="preserve">ΖΑΝΤΕΣ ΑΛΟΥΜΙΝΙΟΥ SUPERSPORT 17" (225/45 R17x7,5) </t>
  </si>
  <si>
    <t>ΖΑΝΤΕΣ ΑΛΟΥΜΙΝΙΟΥ ELEGANTE 16" (205/55 R16x7)</t>
  </si>
  <si>
    <t>ΖΑΝΤΕΣ ΑΛΟΥΜΙΝΙΟΥ SPORT 16" (205/55 R16x7)</t>
  </si>
  <si>
    <t>ΖΑΝΤΕΣ ΑΛΟΥΜΙΝΙΟΥ ELEGANTE 17" (225/45 R17x7,5)</t>
  </si>
  <si>
    <t>ΚΑΘΙΣΜΑ ΣΥΝΟΔΗΓΟΥ ΡΥΘΜΙZOMENO ΚΑΘ' ΥΨΟΣ</t>
  </si>
  <si>
    <t>.</t>
  </si>
  <si>
    <t>ΑΥΤΟΚΟΛΛΗΤΑ</t>
  </si>
  <si>
    <t>ΚΑΘΡΕΠΤΕΣ</t>
  </si>
  <si>
    <t>ΧΡΩΜΑΤΑ</t>
  </si>
  <si>
    <t>ΠΛΑΙΣΙΑ ΦΩΤΩΝ</t>
  </si>
  <si>
    <t>ΥΠΟΛΟΓΙΣΤΗΣ ΤΑΞΙΔΙΟΥ ΜΕ ΕΝΔΕΙΞΗ ΕΞ. ΘΕΡΜΟΚΡΑΣΙΑΣ</t>
  </si>
  <si>
    <t>ΧΡΩΜΙΟΜΕΝΗ ΑΠΟΛHΞΗ ΕΞΑΤΜΙΣΗΣ</t>
  </si>
  <si>
    <t>ΑΕΡΟΣΑΚΟΣ ΟΔΗΓΟΥ MULTISTAGE</t>
  </si>
  <si>
    <t>ΑΕΡΟΣΑΚΟΣ ΣΥΝΟΔΗΓΟΥ MULTISTAGE</t>
  </si>
  <si>
    <t>ΠΛΕΥΡΙΚΟΙ ΑΕΡΟΣΑΚΟΙ</t>
  </si>
  <si>
    <t>ΑΕΡΟΣΑΚΟΙ ΤΥΠΟΥ ΚΟΥΡΤΙΝΑΣ</t>
  </si>
  <si>
    <t>ABS, EBD</t>
  </si>
  <si>
    <t>ΑΤΣΑΛΙΝΕΣ ΖΑΝΤΕΣ ΜΕ ΠΛΑΣΤΙΚΟ ΚΑΠΑΚΙ ΚΑΙ ΕΛΑΣΤΙΚΑ 195/55/R16</t>
  </si>
  <si>
    <t>ΖΑΝΤΕΣ ΑΛΟΥΜΙΝΙΟΥ SPORT ΜΕ ΕΛΑΣΤΙΚΑ 195/55/R16</t>
  </si>
  <si>
    <t>ΖΑΝΤΕΣ ΑΛΟΥΜΙΝΙΟΥ ELEGANTE ΜΕ ΕΛΑΣΤΙΚΑ 195/55/R16</t>
  </si>
  <si>
    <t>ΖΑΝΤΕΣ ΑΛΟΥΜΙΝΙΟΥ SPORT 8C ΜΕ ΕΛΑΣΤΙΚΑ 215/45/R17</t>
  </si>
  <si>
    <t>ΖΑΝΤΕΣ ΑΛΟΥΜΙΝΙΟΥ ΑΚΤΙΝΩΤΕΣ ELEGANTE ΜΕ ΕΛΑΣΤΙΚΑ 215/45/R17</t>
  </si>
  <si>
    <t>ΖΑΝΤΕΣ ΑΛΟΥΜΙΝΙΟΥ ΔΙΧΡΩΜΕΣ SPORT ΜΕ ΕΛΑΣΤΙΚΑ 215/40/R18</t>
  </si>
  <si>
    <t>ΠΑΡΑΤΗΡΗΣΕΙΣ</t>
  </si>
  <si>
    <t>ΒΑΣΙΚΟΣ ΚΑΙ ΠΡΟΑΙΡΕΤΙΚΟΣ ΕΞΟΠΛΙΣΜΟΣ</t>
  </si>
  <si>
    <t>MITO</t>
  </si>
  <si>
    <t>ΔΕΝ ΣΥΝΔΥΑΖΕΤΑΙ ΜΕ 57J, 6KC, 68A</t>
  </si>
  <si>
    <t>ΔΕΝ ΣΥΝΔΥΑΖΕΤΑΙ ΜΕ 253, 6KC, 68A</t>
  </si>
  <si>
    <t>ΔΕΝ ΣΥΝΔΥΑΖΕΤΑΙ ΜΕ 253, 57J</t>
  </si>
  <si>
    <t>Progression</t>
  </si>
  <si>
    <t>Distinctive</t>
  </si>
  <si>
    <t>Βενζίνη</t>
  </si>
  <si>
    <t>ΖΑΝΤΕΣ</t>
  </si>
  <si>
    <t>ΠΑΚΕΤΑ</t>
  </si>
  <si>
    <t>ΠΙΣΩ ΑΕΡΟΤΟΜΗ</t>
  </si>
  <si>
    <t>ΚΙΤ ΚΑΠΝΙΣΤΗ</t>
  </si>
  <si>
    <t>SOFTWARE ΓΙΑ BLUE &amp; ME (ΣΤΗΝ ΑΓΓΛΙΚΗ ΓΛΩΣΣΑ)</t>
  </si>
  <si>
    <t>ΑΙΣΘΗΤΗΡΕΣ ΣΤΑΘΜΕΥΣΗΣ ME ΟΠΤΙΚΗ ΕΝΔΕΙΞΗ</t>
  </si>
  <si>
    <t>ΔΕΝ ΣΥΝΔΥΑΖΕΤΑΙ ΜΕ 097, 409, 431, 432, 439, 4GF, 923, 5C8</t>
  </si>
  <si>
    <t>ΣΥΝΔΥΑΖΕΤΑΙ ΥΠΟΧΡΕΩΤΙΚΑ ΜΕ 064, 4YV</t>
  </si>
  <si>
    <t>ΔΕΝ ΣΥΝΔΥΑΖΕΤΑΙ ΜΕ 718. ΣΥΝΔΥΑΖΕΤΑΙ ΥΠΟΧΡΕΩΤΙΚΑ ΜΕ 5JW</t>
  </si>
  <si>
    <t>ΣΥΝΔΥΑΖΕΤΑΙ ΥΠΟΧΡΕΩΤΙΚΑ ΜΕ 4CU</t>
  </si>
  <si>
    <t>ΣΥΝΔΥΑΖΕΤΑΙ ΥΠΟΧΡΕΩΤΙΚΑ ΜΕ 710</t>
  </si>
  <si>
    <t>ΣΥΝΔΥΑΖΕΤΑΙ ΥΠΟΧΡΕΩΤΙΚΑ ΜΕ 717. ΔΕΝ ΣΥΝΔΥΑΖΕΤΑΙ ΜΕ 4CU</t>
  </si>
  <si>
    <t>Πετρέλαιο</t>
  </si>
  <si>
    <t>253</t>
  </si>
  <si>
    <t>ΠΑΤΑΚΙΑ</t>
  </si>
  <si>
    <t>ΗΛΕΚΤΡΙΚΟΙ ΑΝΑΔΙΠΛΟΥΜΕΝΟΙ ΚΑΘΡΕΠΤΕΣ</t>
  </si>
  <si>
    <t>ΠΡΙΖΑ ΡΕΥΜΑΤΟΣ 12V</t>
  </si>
  <si>
    <t>4YD</t>
  </si>
  <si>
    <t>5J8</t>
  </si>
  <si>
    <t>5J9</t>
  </si>
  <si>
    <t>5DA</t>
  </si>
  <si>
    <t>5DC</t>
  </si>
  <si>
    <t>ΧΡΩΜΙΟΜΕΝΑ ΠΛΑΙΣΙΑ ΣΤΑ ΕΜΠΡΟΣ &amp; ΠΙΣΩ ΦΩΤΑ LUCIDE</t>
  </si>
  <si>
    <t>ΧΡΩΜΙΟΜΕΝΑ ΠΛΑΙΣΙΑ ΣΤΑ ΕΜΠΡΟΣ &amp; ΠΙΣΩ ΦΩΤΑ SATINE</t>
  </si>
  <si>
    <t>5CA</t>
  </si>
  <si>
    <t>5CC</t>
  </si>
  <si>
    <t>5CF</t>
  </si>
  <si>
    <t>5CG</t>
  </si>
  <si>
    <t>5DL</t>
  </si>
  <si>
    <t>EΙΔΙΚΟ ΧΡΩΜΑ ΠΑΣΤΕΛ GIALLO CORSA (ΚΩΔ 507)</t>
  </si>
  <si>
    <t>5DN</t>
  </si>
  <si>
    <t>0-100 km/h (s)</t>
  </si>
  <si>
    <t>ΧΕΙΡΙΣΤΗΡΙΑ ΑΛΛΑΓΗΣ ΤΑΧΥΤΗΤΩΝ ΣΤΟ ΤΙΜΟΝΙ</t>
  </si>
  <si>
    <t>5C5</t>
  </si>
  <si>
    <t>Ενδεχόμενος φόρος πολυτελείας στον οποίο μπορεί να υπόκειται το συγκεκριμένο μοντέλο δεν συμπεριλαμβάνεται στον παρόν προτεινόμενο τιμοκατάλογο</t>
  </si>
  <si>
    <t>4SU</t>
  </si>
  <si>
    <t xml:space="preserve">ΧΕΙΡΙΣΤΗΡΙA RADIO CD ΣΤΟ ΤΙΜΟΝΙ </t>
  </si>
  <si>
    <t xml:space="preserve">ΚΛΙΜΑΤΙΣΜΟΣ </t>
  </si>
  <si>
    <t>ΗΛΕΚΤΡΙΚΑ ΑΝΑΔΙΠΛΟΥΜΕΝΟΙ ΚΑΘΡΕΠΤΕΣ</t>
  </si>
  <si>
    <r>
      <t>Sport 18''</t>
    </r>
    <r>
      <rPr>
        <b/>
        <sz val="24"/>
        <rFont val="Tahoma"/>
        <family val="2"/>
        <charset val="161"/>
      </rPr>
      <t xml:space="preserve">: </t>
    </r>
    <r>
      <rPr>
        <sz val="24"/>
        <rFont val="Tahoma"/>
        <family val="2"/>
        <charset val="161"/>
      </rPr>
      <t xml:space="preserve">SPORT ΤΙΜΟΝΙ ΜΕ ΔΕΡΜΑ ΚΑΙ ΚΟΚΚΙΝΕΣ ΡΑΦΕΣ, SPORT ΑΝΑΡΤΗΣΗ, SPORT ΖΑΝΤΕΣ ΑΛΟΥΜΙΝΙΟΥ </t>
    </r>
    <r>
      <rPr>
        <b/>
        <sz val="24"/>
        <rFont val="Tahoma"/>
        <family val="2"/>
        <charset val="161"/>
      </rPr>
      <t>18" TURBINE</t>
    </r>
    <r>
      <rPr>
        <sz val="24"/>
        <rFont val="Tahoma"/>
        <family val="2"/>
        <charset val="161"/>
      </rPr>
      <t>, SPORT ΠΕΝΤΑΛ ΑΛΟΥΜΙΝΙΟΥ, ΔΙΑΚΟΣΜΗΤΙΚΟ ΤΑΜΠΛΟ ΑΠΟ ΣΚΟΥΡΟ ΑΛΟΥΜΙΝΙΟ, ΚΑΛΥΜΜΑ ΕΞΩΤΕΡΙΚΟΥ ΚΑΘΡΕΦΤΗ CROMATO SATINE, ΕΜΠΡΟΣ ΠΡΟΒΟΛΕΙΣ ΜΕ ΣΚΟΥΡΟ ΦΟΝΤΟ, ΜΑΥΡΗ ΕΠΕΝΔΥΣΗ ΕΣΩΤΕΡΙΚΟΥ ΣΕ ΟΥΡΑΝΟ ΚΑΙ ΚΟΛΩΝΕΣ, ΠΛΕΥΡΙΚΑ ΜΑΡΣΠΙΕ</t>
    </r>
  </si>
  <si>
    <r>
      <t>Sport 17''</t>
    </r>
    <r>
      <rPr>
        <b/>
        <sz val="24"/>
        <rFont val="Tahoma"/>
        <family val="2"/>
        <charset val="161"/>
      </rPr>
      <t xml:space="preserve">: </t>
    </r>
    <r>
      <rPr>
        <sz val="24"/>
        <rFont val="Tahoma"/>
        <family val="2"/>
        <charset val="161"/>
      </rPr>
      <t xml:space="preserve">SPORT ΤΙΜΟΝΙ ΜΕ ΔΕΡΜΑ ΚΑΙ ΚΟΚΚΙΝΕΣ ΡΑΦΕΣ, SPORT ΑΝΑΡΤΗΣΗ, ΖΑΝΤΕΣ ΑΛΟΥΜΙΝΙΟΥ </t>
    </r>
    <r>
      <rPr>
        <b/>
        <sz val="24"/>
        <rFont val="Tahoma"/>
        <family val="2"/>
        <charset val="161"/>
      </rPr>
      <t>SPORT 17"</t>
    </r>
    <r>
      <rPr>
        <sz val="24"/>
        <rFont val="Tahoma"/>
        <family val="2"/>
        <charset val="161"/>
      </rPr>
      <t>, SPORT ΠΕΝΤΑΛ ΑΛΟΥΜΙΝΙΟΥ, ΔΙΑΚΟΣΜΗΤΙΚΟ ΤΑΜΠΛΟ ΑΠΟ ΣΚΟΥΡΟ ΑΛΟΥΜΙΝΙΟ, ΚΑΛΥΜΜΑ ΕΞΩΤΕΡΙΚΟΥ ΚΑΘΡΕΦΤΗ CROMATO ΣΑΤΙΝΕ, ΕΜΠΡΟΣ ΠΡΟΒΟΛΕΙΣ ΜΕ ΣΚΟΥΡΟ ΦΟΝΤΟ, ΜΑΥΡΗ ΕΠΕΝΔΥΣΗ ΕΣΩΤΕΡΙΚΟΥ ΣΕ ΟΥΡΑΝΟ ΚΑΙ ΚΟΛΩΝΕΣ, ΠΛΕΥΡΙΚΑ ΜΑΡΣΠΙΕ</t>
    </r>
  </si>
  <si>
    <t>4FU</t>
  </si>
  <si>
    <t xml:space="preserve">ΠΡΟΤΕΙΝΟΜΕΝΗ ΤΙΜΗ </t>
  </si>
  <si>
    <t>ΕΞΟΠΛΙΣΜΟΣ</t>
  </si>
  <si>
    <t>ΚΩΔ.</t>
  </si>
  <si>
    <t>008</t>
  </si>
  <si>
    <t>STD</t>
  </si>
  <si>
    <t>----</t>
  </si>
  <si>
    <t>009</t>
  </si>
  <si>
    <t>025</t>
  </si>
  <si>
    <t>041</t>
  </si>
  <si>
    <t>ΠΡΟΒΟΛΕΙΣ ΟΜΙΧΛΗΣ</t>
  </si>
  <si>
    <t>097</t>
  </si>
  <si>
    <t>ΔΕΡΜΑΤΙΝΑ ΚΑΘΙΣΜΑΤΑ</t>
  </si>
  <si>
    <t>ΠΡΟΒΟΛΕΙΣ ΑΕΡΙΟΥ XENON</t>
  </si>
  <si>
    <t xml:space="preserve">- ΟΙ ΠΡΟΤΕΙΝΟΜΕΝΕΣ ΤΙΜΕΣ ΔΕΝ ΠΕΡΙΛΑΜΒΑΝΟΥΝ ΕΞΟΔΑ ΠΑΡΑΔΟΣΗΣ, ΠΙΝΑΚΙΔΩΝ ΚΑΙ ΤΕΛΗ ΚΥΚΛΟΦΟΡΙΑΣ. </t>
  </si>
  <si>
    <t>SPORT ΑΝΑΡΤΗΣΗ</t>
  </si>
  <si>
    <t>1.4 78hp PROGRESSION</t>
  </si>
  <si>
    <t>1.4 78hp DISTINCTIVE</t>
  </si>
  <si>
    <r>
      <t>Premium</t>
    </r>
    <r>
      <rPr>
        <b/>
        <sz val="24"/>
        <rFont val="Tahoma"/>
        <family val="2"/>
        <charset val="161"/>
      </rPr>
      <t xml:space="preserve">: </t>
    </r>
    <r>
      <rPr>
        <sz val="24"/>
        <rFont val="Tahoma"/>
        <family val="2"/>
        <charset val="161"/>
      </rPr>
      <t>ΥΠΟΒΡΑΧΙΟΝΙΟ ΚΑΘΙΣΜΑΤΟΣ ΟΔΗΓΟΥ, CRUISE CONTROL, ΟΣΦΥΪΚΗ ΡΥΘΜΙΣΗ ΚΑΘΙΣΜΑΤΟΣ ΣΥΝΟΔΗΓΟΥ, ΑΙΣΘΗΤΗΡΕΣ ΣΤΑΘΜΕΥΣΗΣ ΜΕ ΟΠΤΙΚΗ ΕΝΔΕΙΞΗ, ΠΑΡΟΧΗ 12V</t>
    </r>
  </si>
  <si>
    <r>
      <t>Visibility</t>
    </r>
    <r>
      <rPr>
        <b/>
        <sz val="24"/>
        <rFont val="Tahoma"/>
        <family val="2"/>
        <charset val="161"/>
      </rPr>
      <t xml:space="preserve">: </t>
    </r>
    <r>
      <rPr>
        <sz val="24"/>
        <rFont val="Tahoma"/>
        <family val="2"/>
        <charset val="161"/>
      </rPr>
      <t>ΑΙΣΘΗΤΗΡΑΣ ΒΡΟΧΗΣ, ΦΩΤΩΝ ΚΑΙ ΕΣΩΤΕΡΙΚΟΣ ΗΛΕΚΤΡΟΧΡΩΜΙΚΟΣ ΚΑΘΡΕΦΤΗΣ</t>
    </r>
  </si>
  <si>
    <t>ΗΛΕΚΤΡΟΝΙΚΟΣ ΧΑΡΤΗΣ ΕΥΡΩΠΗΣ</t>
  </si>
  <si>
    <t xml:space="preserve">ΗΛΕΚΤΡΙΚΑ ΡΥΘΜΙΖΟΜΕΝΑ ΚΑΘΙΣΜΑΤΑ ΕΜΠΡΟΣ </t>
  </si>
  <si>
    <t>- Η ΕΤΑΙΡΕΙΑ  ΔΙΑΤΗΡΕΙ ΤΟ ΔΙΚΑΙΩΜΑ ΑΛΛΑΓΗΣ ΤΩΝ ΤΙΜΩΝ ΑΥΤΩΝ, ΧΩΡΙΣ ΠΡΟΕΙΔΟΠΟΙΗΣΗ.</t>
  </si>
  <si>
    <t>4MP</t>
  </si>
  <si>
    <t>023</t>
  </si>
  <si>
    <t>1.6 JTDM-2 105hp PROGRESSION</t>
  </si>
  <si>
    <t>1.6 JTDM-2 105hp DISTINCTIVE</t>
  </si>
  <si>
    <t>1.6 JTDM-2 105hp</t>
  </si>
  <si>
    <t>2.0 JTDM-2 170hp</t>
  </si>
  <si>
    <t>ΚΑΘΑΡΙΣΤΗΡΕΣ ΦΑΝΩΝ  (ME ΨΕΚΑΣΜΟ)</t>
  </si>
  <si>
    <t>ΔΙΠΛΟΙ ΠΡΟΕΝΤΑΤΗΡΕΣ ΕΜΠΡΟΣ ΚΑΘΙΣΜΑΤΩΝ</t>
  </si>
  <si>
    <t>CRUISE CONTROL</t>
  </si>
  <si>
    <t>καταχώρηση μοντέλου</t>
  </si>
  <si>
    <t>καταχώρηση έκδοσης</t>
  </si>
  <si>
    <t>1.4 TB 120hp DISTINCTIVE</t>
  </si>
  <si>
    <t>C56</t>
  </si>
  <si>
    <t>C53</t>
  </si>
  <si>
    <t>C51</t>
  </si>
  <si>
    <t>καταχώρηση σειράς</t>
  </si>
  <si>
    <t xml:space="preserve">Η παραπάνω τιμή περιλαμβάνει Φ.Π.Α </t>
  </si>
  <si>
    <t>και  Φόρο Τελών Ταξινόμησης Φ.Τ.Τ</t>
  </si>
  <si>
    <t>Μοντέλο</t>
  </si>
  <si>
    <t>Εκτός πόλης</t>
  </si>
  <si>
    <t>5DD</t>
  </si>
  <si>
    <t>Kgm (Nm)/ σ.α.λ.</t>
  </si>
  <si>
    <t>ΜΕΤΑΛΛΙΚΟ ΧΡΩΜΑ ΓΚΡΙ TECHNO (ΚΩΔ 612)</t>
  </si>
  <si>
    <t>ΜΕΤΑΛΛΙΚΟ ΧΡΩΜΑ ΓΚΡΙ GRAFITE (ΚΩΔ 669)</t>
  </si>
  <si>
    <t>ALFA MiTo Σειρά 1</t>
  </si>
  <si>
    <t>1.3 JTDM-2 85hp</t>
  </si>
  <si>
    <t>ΠΛΑΙΣΙΑ ΣΤΑ ΕΜΠΡΟΣ &amp; ΠΙΣΩ ΦΩΤΑ NERO OPACO</t>
  </si>
  <si>
    <t>1.4 Multiair 105hp SUPER</t>
  </si>
  <si>
    <t>1.3 JTDM-2 85hp PROGRESSION</t>
  </si>
  <si>
    <t>1.3 JTDM-2 85hp DISTINCTIVE</t>
  </si>
  <si>
    <t>19.7 (200) / 1500</t>
  </si>
  <si>
    <t>85 (62) / 3500</t>
  </si>
  <si>
    <t>ALFA DNA, 7 ΑΕΡΟΣΑΚΟΙ, VDC (με eQ2/ABS/EBD/ASR/MSR/CBC/HBA/HILL HOLDER), AIR CONDITION, TRIP COMPUTER, ΗΛΕΚΤΡΙΚΑ ΠΑΡΑΘΥΡΑ KAI ΚΑΘΡΕΠΤΕΣ, ΚΕΝΤΡΙΚΟ ΚΛΕΙΔΩΜΑ ΜΕ ΤΗΛΕΧΕΙΡΙΣΜΟ, ΖΑΝΤΕΣ ΑΛΟΥΜΙΝΙΟΥ 16¨, ΤΑΜΠΛΩ SPRINT, ΠΛΑΙΣΙΑ ΦΩΤΩΝ ΣΕ ΓΚΡΙ ΤΙΤΑΝΙΟ, ΚΑΛΥΜΜΑΤΑ ΕΞΩΤΕΡΙΚΩΝ ΚΑΘΡΕΦΤΩΝ ΓΚΡΙ TITANIUM, ΚΡΥΦΟΣ ΦΩΤΙΣΜΟΣ NIGHT PANEL, ΔΙΠΛΟ ΡΑΔΙΟ CD/MP3 PLAYER ΜΕ 8 ΗΧΕΙΑ, ΣΥΣΤΗΜΑ START &amp; STOP ΜΕ GSI, ΣΠΟΡ ΠΙΣΩ ΠΡΟΦΥΛΑΚΤΗΡΑΣ, ΣΥΣΤΗΜΑ BLUE &amp; ME</t>
  </si>
  <si>
    <t>ALFA DNA, 7 ΑΕΡΟΣΑΚΟΙ, VDC (με eQ2/ABS/EBD/ASR/MSR/CBC/HBA/HILL HOLDER), ΑΥΤΟΜΑΤΟΣ ΔΙΖΩΝΙΚΟΣ ΚΛΙΜΑΤΙΣΜΟΣ, TRIP COMPUTER, ΡΑΔΙΟ CD / ΜP3 PLAYER ΜΕ ΧΕΙΡΙΣΤΗΡΙΑ ΣΤΟ ΤΙΜΟΝΙ, ΗΛΕΚΤΡΙΚΑ ΠΑΡΑΘΥΡΑ KAI ΚΑΘΡΕΠΤΕΣ, ΚΕΝΤΡΙΚΟ ΚΛΕΙΔΩΜΑ ΜΕ ΤΗΛΕΧΕΙΡΙΣΜΟ, ΔΕΡΜΑΤΙΝΟ ΤΙΜΟΝΙ/ΛΕΒΙΕΣ ΤΑΧΥΤΗΤΩΝ, ΖΑΝΤΕΣ ΑΛΟΥΜΙΝΙΟΥ 16¨, ΤΑΜΠΛΩ COMPETIZIONE, ΧΡΩΜΙΩΜΕΝΑ ΠΛΑΙΣΙΑ ΦΩΤΩΝ, ΧΡΩΜΙΩΜΕΝΗ ΑΠΟΛΗΞΗ ΕΞΑΤΜΙΣΗΣ, ΧΡΩΜΙΟΜΕΝΗ ΓΡΑΜΜΗ ΠΑΡΑΘΥΡΩΝ, ΚΡΥΦΟΣ ΦΩΤΙΣΜΟΣ NIGHT PANEL, ΣΥΣΤΗΜΑ START &amp; STOP ΜΕ GSI, ΕΜΠΡΟΣ ΚΑΘΙΣΜΑΤΑ ΜΕ ΟΣΦΥΙΚΗ ΡΥΘΜΙΣΗ</t>
  </si>
  <si>
    <t>ΠΛΑΙΣΙΑ ΦΩΤΩΝ BIANCOSPINO  (KΩΔ 251)</t>
  </si>
  <si>
    <t>070</t>
  </si>
  <si>
    <t>435</t>
  </si>
  <si>
    <t>ΔΙΠΛΟ ΚΛΕΙΔΩΜΑ</t>
  </si>
  <si>
    <t>064</t>
  </si>
  <si>
    <t>41A</t>
  </si>
  <si>
    <t>4CS</t>
  </si>
  <si>
    <t>5JW</t>
  </si>
  <si>
    <t>140</t>
  </si>
  <si>
    <t>177</t>
  </si>
  <si>
    <t>ΠΛΑΙΣΙΑ ΣΤΑ ΕΜΠΡΟΣ &amp; ΠΙΣΩ ΦΩΤΑ (ΓΚΡΙ ΤΙΤΑΝΙΟ)</t>
  </si>
  <si>
    <t>52Y</t>
  </si>
  <si>
    <t>4RR</t>
  </si>
  <si>
    <t>ΑΙΣΘΗΤΗΡΕΣ ΠΙΕΣΗΣ ΕΛΑΣΤΙΚΩΝ</t>
  </si>
  <si>
    <t>ΘΕΡΜΑΙΝΟΜΕΝΟ ΦΙΛΤΡΟ ΠΕΤΡΕΛΑΙΟΥ</t>
  </si>
  <si>
    <t>BLUE &amp; ME: ΣΥΣΤΗΜΑ ΑΝΟΙΚΤΗΣ ΣΥΝΟΜΙΛΙΑΣ  KINHTOY ΜΕΣΩ "BLUETOOTH", ΘΥΡΑ USB</t>
  </si>
  <si>
    <r>
      <t>Visibility:</t>
    </r>
    <r>
      <rPr>
        <b/>
        <sz val="24"/>
        <rFont val="Tahoma"/>
        <family val="2"/>
        <charset val="161"/>
      </rPr>
      <t xml:space="preserve"> </t>
    </r>
    <r>
      <rPr>
        <sz val="24"/>
        <rFont val="Tahoma"/>
        <family val="2"/>
        <charset val="161"/>
      </rPr>
      <t>ΑΥΤΟΜΑΤΗ ΕΝΕΡΓΟΠΟΙΗΣΗ ΠΡΟΒΟΛΕΩΝ, ΑΙΣΘΗΤΗΡΑΣ ΒΡΟΧΗΣ, ΠΑΡΠΡΙΖ ΜΕ ΣΚΟΥΡΑ ΑΝΤΗΛΙΑΚΗ ΛΩΡΙΔΑ, A.Q.S (Air Quality Sensor) ΑΙΣΘΗΤΗΡΑΣ ΟΣΜΩΝ. ΑΙΣΘΗΤΗΡΑΣ ΥΓΡΑΣΙΑΣ &amp; ΘΑΜΠΩΜΑΤΟΣ ΚΡΥΣΤΑΛΛΩΝ</t>
    </r>
  </si>
  <si>
    <r>
      <t>Premium</t>
    </r>
    <r>
      <rPr>
        <b/>
        <sz val="24"/>
        <rFont val="Tahoma"/>
        <family val="2"/>
        <charset val="161"/>
      </rPr>
      <t xml:space="preserve">: </t>
    </r>
    <r>
      <rPr>
        <sz val="24"/>
        <rFont val="Tahoma"/>
        <family val="2"/>
        <charset val="161"/>
      </rPr>
      <t>ΠΡΟΒΟΛΕΙΣ BI-XENON ΜΕ ΣΥΣΤΗΜΑ ΠΛΥΣΗΣ, ΑΙΣΘΗΤΗΡΕΣ ΣΤΑΘΜΕΥΣΗΣ, ΣΥΣΤΗΜΑ BLUE &amp; ME, ΧΙΕΡΙΣΤΗΡΙΑ RADIOCD/BLUE &amp; ME ΣΤΟ ΤΙΜΟΝΙ</t>
    </r>
  </si>
  <si>
    <t>4YV</t>
  </si>
  <si>
    <t>ΔΕΥΤΕΡΟ ΚΛΕΙΔΙ ΜΕ ΤΗΛΕΧΕΙΡΙΣΜΟ</t>
  </si>
  <si>
    <t>ALFA Giulietta</t>
  </si>
  <si>
    <t>GIULIETTA</t>
  </si>
  <si>
    <t>1.4 TB 120hp</t>
  </si>
  <si>
    <t>191.C51.0</t>
  </si>
  <si>
    <t>ΣΥΝΔΥΑΖΕΤΑΙ ΥΠΟΧΡΕΩΤΙΚΑ ΜΕ 392</t>
  </si>
  <si>
    <t>ΔΕΝ ΣΥΝΔΥΑΖΕΤΑΙ ΜΕ 5C4, 5C8</t>
  </si>
  <si>
    <t>ΣΥΝΔΥΑΖΕΤΑΙ ΥΠΟΧΡΕΩΤΙΚΑ ΜΕ 923. ΔΕΝ ΣΥΝΔΥΑΖΕΤΑΙ ΜΕ 5C4, 5C8</t>
  </si>
  <si>
    <t>ΣΥΝΔΥΑΖΕΤΑΙ ΥΠΟΧΡΕΩΤΙΚΑ ΜΕ (097, 102) Ή (5C4, 102) Ή (5C8, 102)</t>
  </si>
  <si>
    <t>ΣΥΝΔΥΑΖΕΤΑΙ ΥΠΟΧΡΕΩΤΙΚΑ ΜΕ 213</t>
  </si>
  <si>
    <t>ΣΥΝΔΥΑΖΕΤΑΙ ΥΠΟΧΡΕΩΤΙΚΑ ΜΕ 693</t>
  </si>
  <si>
    <t>5ZG</t>
  </si>
  <si>
    <t>ΚΑΘΙΣΜΑ ΟΔΗΓΟΥ &amp; ΣΥΝΟΔΗΓΟΥ ΜΕ ΟΣΦΥΪΚΗ ΡΥΘΜΙΣΗ</t>
  </si>
  <si>
    <t>6JW</t>
  </si>
  <si>
    <r>
      <t xml:space="preserve">Super: </t>
    </r>
    <r>
      <rPr>
        <sz val="24"/>
        <rFont val="Tahoma"/>
        <family val="2"/>
        <charset val="161"/>
      </rPr>
      <t>ELEGANTE ΖΑΝΤΕΣ ΑΛΟΥΜΙΝΙΟΥ 16'', ΔΕΡΜΑΤΙΝΟ ΤΙΜΟΝΙ, ΧΕΙΡΟΦΡΕΝΟ ΚΑΙ ΛΕΒΙΕ ΤΑΧΥΤΗΤΩΝ, SPORT ΠΙΣΩ ΠΡΟΦΥΛΑΚΤΗΡΑΣ, ΣΥΣΤΗΜΑ BLUE &amp; ME ΜΕ ΧΕΙΡΙΣΤΗΡΙΑ ΣΤΟ ΤΙΜΟΝΙ, ΟΘΟΝΗ ΠΛΗΡΟΦΟΡΙΩΝ ΥΨΗΛΗΣ ΑΝΑΛΥΣΗΣ, RADIO CD/MP3 PLAYER DOUBLE TUNER ΜΕ 8 ΗΧΕΙΑ, ΚΑΛΥΜΜΑΤΑ ΕΞΩΤΕΡΙΚΩΝ ΚΑΘΡΕΦΤΩΝ ΓΚΡΙ TITANIUM</t>
    </r>
  </si>
  <si>
    <t>1.4 8v 78hp</t>
  </si>
  <si>
    <t>ΔΕΝ ΣΥΝΔΥΑΖΕΤΑΙ ΜΕ 140. ΣΥΝΔΥΑΖΕΤΑΙ ΥΠΟΧΡΕΩΤΙΚΑ ΜΕ 4FU</t>
  </si>
  <si>
    <t>ΣΥΝΔΥΑΖΕΤΑΙ ΥΠΟΧΡΕΩΤΙΚΑ ΜΕ 5ZG</t>
  </si>
  <si>
    <t>ΕΣΩΤΕΡΙΚΑ (ΤΑΜΠΛΟ &amp; ΚΑΘΙΣΜΑΤΑ) ΤΥΠΟΥ TORTORA</t>
  </si>
  <si>
    <t>ΧΡΩΜΑ ΜΑΥΡΟ ΠΑΣΤΕΛ (ΚΩΔ 601)</t>
  </si>
  <si>
    <t>ΕΙΔΙΚΟ ΧΡΩΜΑ ΠΑΣΤΕΛ BIANCOSPINO (ΚΩΔ 251)</t>
  </si>
  <si>
    <t>61Q</t>
  </si>
  <si>
    <t>ΜΕΤΑΛΛΙΚΟ ΧΡΩΜΑ BRONZO (ΚΩΔ 394)</t>
  </si>
  <si>
    <t>ΠΛΑΙΣΙΑ ΦΩΤΩΝ ΜΑΥΡΟ ΠΑΣΤΕΛ (ΚΩΔ 601)</t>
  </si>
  <si>
    <t>ΠΛΑΙΣΙΑ ΦΩΤΩΝ ΓΚΡΙ TECHNO (ΚΩΔ 612)</t>
  </si>
  <si>
    <t>ΠΛΑΙΣΙΑ ΦΩΤΩΝ ΓΚΡΙ GRAFITE (ΚΩΔ 669)</t>
  </si>
  <si>
    <t>ΠΛΑΙΣΙΑ ΦΩΤΩΝ ΜΑΥΡΟ ETNA (ΚΩΔ 805)</t>
  </si>
  <si>
    <t>ΠΛΑΙΣΙΑ ΦΩΤΩΝ GIALLO CORSA (ΚΩΔ 507)</t>
  </si>
  <si>
    <t>ΕΙΔΙΚΟ ΧΡΩΜΑ ΠΑΣΤΕΛ ΚΟΚΚΙΝΟ ALFA (ΚΩΔ 289)</t>
  </si>
  <si>
    <t>ΜΕΤΑΛΛΙΚΟ ΧΡΩΜΑ ΜΑΥΡΟ ETNA (ΚΩΔ 805)</t>
  </si>
  <si>
    <t>ΜΕΤΑΛΛΙΚΟ ΧΡΩΜΑ KOKKINO (ΚΩΔ 148)</t>
  </si>
  <si>
    <t>ΠΛΑΙΣΙΑ ΦΩΤΩΝ ΚΟΚΚΙΝΟ ALFA (ΚΩΔ 289)</t>
  </si>
  <si>
    <t>ΠΛΑΙΣΙΑ ΦΩΤΩΝ ΜΑΥΡΟ (ΚΩΔ 601)</t>
  </si>
  <si>
    <t>ΠΛΑΙΣΙΑ ΦΩΤΩΝ BIANCOSPINO (KΩΔ 251)</t>
  </si>
  <si>
    <t>145.B32.1</t>
  </si>
  <si>
    <t>ΠΕΡΙΛΑΜΒΑΝΕΙ 140, 5ZG. ΔΕΝ ΣΥΝΔΥΑΖΕΤΑΙ ΜΕ 132, 416, 508, 823</t>
  </si>
  <si>
    <t>ΣΥΝΔΥΑΖΕΤΑΙ ΥΠΟΧΡΕΩΤΙΚΑ ΜΕ 65W</t>
  </si>
  <si>
    <t>ΣΥΝΔΥΑΖΕΤΑΙ ΥΠΟΧΡΕΩΤΙΚΑ ΜΕ 65W, 4FU. ΔΕΝ ΣΥΝΔΥΑΖΕΤΑΙ ΜΕ 4CU</t>
  </si>
  <si>
    <t>ΣΥΝΔΥΑΖΕΤΑΙ ΥΠΟΧΡΕΩΤΙΚΑ ΜΕ 65W, 4FU</t>
  </si>
  <si>
    <t>ΕΣΩΤΕΡΙΚΑ ΣΠΟΡ ΚΑΘΙΣΜΑΤΑ ΜΕ ΥΦΑΣΜΑ &amp; ALCANTARA (ΛΕΥΚΕΣ &amp; ΠΡΑΣΙΝΕΣ ΡΑΦΕΣ)</t>
  </si>
  <si>
    <t>4AY</t>
  </si>
  <si>
    <t>Q36</t>
  </si>
  <si>
    <t>ΣΥΝΔΥΑΖΕΤΑΙ ΥΠΟΧΡΕΩΤΙΚΑ ΜΕ 108 Ή 431Ή 439 Ή 5C4 Ή 5C8</t>
  </si>
  <si>
    <t>145.E3F.1</t>
  </si>
  <si>
    <t>6TR         
728</t>
  </si>
  <si>
    <t>Ροπή kgm (Nm) / σ.α.λ</t>
  </si>
  <si>
    <t>B3F</t>
  </si>
  <si>
    <t>E3F</t>
  </si>
  <si>
    <t>ΕΤΙΚΕΤΑ ΟΙΚΟΝΟΜΙΑΣ ΚΑΥΣΙΜΟΥ ΚΑΙ ΕΚΠΟΜΠΩΝ ΔΙΟΞΕΙΔΙΟΥ ΤΟΥ ΑΝΘΡΑΚΑ (CO2)</t>
  </si>
  <si>
    <t>ΚΑΤΑΣΚΕΥΑΣΤΗΣ</t>
  </si>
  <si>
    <t>ΜΟΝΤΕΛΟ</t>
  </si>
  <si>
    <t>ΚΑΥΣΙΜΟ</t>
  </si>
  <si>
    <t>FGA S.P.A</t>
  </si>
  <si>
    <t xml:space="preserve"> </t>
  </si>
  <si>
    <t>Εντός πόλης</t>
  </si>
  <si>
    <t>Εντός και Εκτός Πόλης (Συνδυασμός)</t>
  </si>
  <si>
    <t>(Λίτρα/100Χιλιόμετρα)</t>
  </si>
  <si>
    <t>(Γραμμάρια / Χιλιόμετρο)</t>
  </si>
  <si>
    <t>ΕΙΔΙΚΕΣ ΕΚΠΟΜΠΕΣ ΔΙΟΞΕΙΔΙΟΥ ΤΟΥ ΑΝΘΡΑΚΑ (CO2)</t>
  </si>
  <si>
    <t>ΚΥΚΛΟΣ ΟΔΗΓΗΣΗΣ</t>
  </si>
  <si>
    <t>ΚΑΤΑΝΑΛΩΣΗ ΚΑΥΣΙΜΟΥ</t>
  </si>
  <si>
    <t>π.χ Q36 για 1.4 170hp QV</t>
  </si>
  <si>
    <r>
      <t>Kυβισμός cm</t>
    </r>
    <r>
      <rPr>
        <b/>
        <vertAlign val="superscript"/>
        <sz val="20"/>
        <rFont val="Verdana"/>
        <family val="2"/>
        <charset val="161"/>
      </rPr>
      <t>3</t>
    </r>
  </si>
  <si>
    <t>ΕΠΙΣΗΜΗ ΚΑΤΑΝΑΛΩΣΗ ΚΑΥΣΙΜΟΥ (Σύμφωνα με τις διατάξεις της ΚΥΑ 11375/84 (ΦΕΚ 781/Β/1-11-1984))</t>
  </si>
  <si>
    <r>
      <t>Σε όλα τα σημεία πώλησης διατίθεται δωρεάν οδηγός οικονομίας καυσίμου και εκπομπών CO</t>
    </r>
    <r>
      <rPr>
        <b/>
        <vertAlign val="subscript"/>
        <sz val="22"/>
        <color indexed="9"/>
        <rFont val="Verdana"/>
        <family val="2"/>
        <charset val="161"/>
      </rPr>
      <t xml:space="preserve">2 </t>
    </r>
    <r>
      <rPr>
        <b/>
        <sz val="22"/>
        <color indexed="9"/>
        <rFont val="Verdana"/>
        <family val="2"/>
        <charset val="161"/>
      </rPr>
      <t>ο οποίος περιλαμβάνει στοιχεία για όλα τα μοντέλα νέων αυτοκινήτων.</t>
    </r>
  </si>
  <si>
    <t>Επιπλέον της αποδοτικότητας ενός αυτοκινήτου από πλευράς κατανάλωσης καυσίμων, η συμπεριφορά του οδηγού καθώς και άλλοι μη τεχνικοί παράγοντες, παίζουν ρόλο στον προσδιορισμό της κατανάλωσης του καυσίμου και των εκπομπών CO2 . Το CO2 είναι το κύριο αέριο θερμοκηπίου που ευθύνεται για την αύξηση της θερμοκρασίας του πλανήτη.</t>
  </si>
  <si>
    <t>60K</t>
  </si>
  <si>
    <t>5HB</t>
  </si>
  <si>
    <t>5HF</t>
  </si>
  <si>
    <t>5HC</t>
  </si>
  <si>
    <t>5HE</t>
  </si>
  <si>
    <t>5H5</t>
  </si>
  <si>
    <t>5H7</t>
  </si>
  <si>
    <t>ΑΤΣΑΛΙΝΕΣ ΖΑΝΤΕΣ ΜΕ ΠΛΑΣΤΙΚΟ ΚΑΠΑΚΙ ΚΑΙ ΕΛΑΣΤΙΚΑ 185/65/R15</t>
  </si>
  <si>
    <t>4WQ</t>
  </si>
  <si>
    <t>ΖΑΝΤΕΣ ΑΛΟΥΜΙΝΙΟΥ PROGRESSION ΜΕ ΕΛΑΣΤΙΚΑ 185/65/R15</t>
  </si>
  <si>
    <t>5A6</t>
  </si>
  <si>
    <t>5EQ</t>
  </si>
  <si>
    <t>ALFA DNA, 7 ΑΕΡΟΣΑΚΟΙ, VDC (με eQ2/ABS/EBD/ASR/MSR/CBC/ HBA/HILL HOLDER), ΑΥΤΟΜΑΤΟΣ ΔΙΖΩΝΙΚΟΣ ΚΛΙΜΑΤΙΣΜΟΣ, TRIP COMPUTER, ΡΑΔΙΟ CD / ΜP3 PLAYER ΜΕ ΧΕΙΡΙΣΤΗΡΙΑ ΣΤΟ ΤΙΜΟΝΙ, ΗΛΕΚΤΡΙΚΑ ΠΑΡΑΘΥΡΑ KAI ΚΑΘΡΕΠΤΕΣ, ΚΕΝΤΡΙΚΟ ΚΛΕΙΔΩΜΑ ΜΕ ΤΗΛΕΧΕΙΡΙΣΜΟ, ΔΕΡΜΑΤΙΝΟ ΤΙΜΟΝΙ/ΛΕΒΙΕΣ ΤΑΧΥΤΗΤΩΝ, ΖΑΝΤΕΣ ΑΛΟΥΜΙΝΙΟΥ 16¨, ΤΑΜΠΛΩ COMPETIZIONE, ΧΡΩΜΙΩΜΕΝΑ ΠΛΑΙΣΙΑ ΦΩΤΩΝ, ΧΡΩΜΙΩΜΕΝΗ ΑΠΟΛΗΞΗ ΕΞΑΤΜΙΣΗΣ, ΧΡΩΜΙΟΜΕΝΗ ΓΡΑΜΜΗ ΠΑΡΑΘΥΡΩΝ, ΚΡΥΦΟΣ ΦΩΤΙΣΜΟΣ NIGHT PANEL, ΣΥΣΤΗΜΑ START &amp; STOP ΜΕ GSI, ΕΜΠΡΟΣ ΚΑΘΙΣΜΑΤΑ ΜΕ ΟΣΦΥΙΚΗ ΡΥΘΜΙΣΗ, ΠΙΣΩ ΑΕΡΟΤΟΜΗ</t>
  </si>
  <si>
    <t>ΑΤΣΑΛΙΝΕΣ ΖΑΝΤΕΣ ΜΕ ΠΛΑΣΤΙΚΟ ΚΑΠΑΚΙ (205/55 R16x7)</t>
  </si>
  <si>
    <t>2460 - 2800</t>
  </si>
  <si>
    <t>Από 27740</t>
  </si>
  <si>
    <t>ΜΕΤΑΛΛΙΚΟ ΧΡΩΜΑ ΜΑΥΡΟ AMETISTA (ΚΩΔ. 424)</t>
  </si>
  <si>
    <t>61P</t>
  </si>
  <si>
    <t>1.4 TB 105hp</t>
  </si>
  <si>
    <t>0.9 Twinair 85hp</t>
  </si>
  <si>
    <t>Ε3Η</t>
  </si>
  <si>
    <t>0.9 Twinair 85hp Distinctive</t>
  </si>
  <si>
    <t>85 (62) / 5500</t>
  </si>
  <si>
    <t>11,2 (110) / 2500</t>
  </si>
  <si>
    <t>ΣΥΝΔΥΑΖΕΤΑΙ ΥΠΟΧΡΕΩΤΙΚΑ ΜΕ 321</t>
  </si>
  <si>
    <t>ΚΩΔΙΚΟΣ ΠΟΥ ΕΧΕΙ ΚΑΤΑΡΓΗΘΕΙ</t>
  </si>
  <si>
    <t>6Z4</t>
  </si>
  <si>
    <t>ΣΠΟΡ BUCKET ΚΑΘΙΣΜΑΤΑ ΒΥ SABELT</t>
  </si>
  <si>
    <t>ΣΥΝΔΥΑΖΕΤΑΙ ΥΠΟΧΡΕΩΤΙΚΑ ΜΕ 6Z4</t>
  </si>
  <si>
    <t>52J</t>
  </si>
  <si>
    <t>SPORT ΔΕΡΜΑΤΙΝΑ ΚΑΘΙΣΜΑΤΑ</t>
  </si>
  <si>
    <t>ΣΥΝΔΥΑΖΕΤΑΙ ΥΠΟΧΡΕΩΤΙΚΑ ΜΕ 6Ζ4</t>
  </si>
  <si>
    <t>55Ε</t>
  </si>
  <si>
    <t>ΣΥΝΔΥΑΖΕΤΑΙ ΥΠΟΧΡΕΩΤΙΚΑ ΜΕ 6YU</t>
  </si>
  <si>
    <t>6YU</t>
  </si>
  <si>
    <t>ΣΥΝΔΥΑΖΕΤΑΙ ΥΠΟΧΡΕΩΤΙΚΑ ΜΕ (55Ε,732) ΄Ή (55E,212) Ή (435,732) Ή (435,212) Ή (439,732) Ή (439,212)</t>
  </si>
  <si>
    <t xml:space="preserve">ΔΕΝ ΣΥΝΔΥΑΖΕΤΑΙ ΜΕ 4BJ. ΣΥΝΔΥΑΖΕΤΑΙ ΥΠΟΧΡΕΩΤΙΚΑ ΜΕ (52J,4AY) Ή (180,4AY) Ή (727,4AY) </t>
  </si>
  <si>
    <r>
      <t>QV Sportiva 18''</t>
    </r>
    <r>
      <rPr>
        <b/>
        <sz val="24"/>
        <rFont val="Tahoma"/>
        <family val="2"/>
        <charset val="161"/>
      </rPr>
      <t xml:space="preserve">: </t>
    </r>
    <r>
      <rPr>
        <sz val="24"/>
        <rFont val="Tahoma"/>
        <family val="2"/>
        <charset val="161"/>
      </rPr>
      <t>ΜΑΡΣΠΙΕ ΑΛΟΥΜΙΝΙΟΥ ΣΤΗ ΒΑΣΗ ΤΩΝ ΘΥΡΩΝ, ΕΣΩΤΕΡΙΚΟ ΛΟΓΟΤΥΠΟ QV, ΕΞΩΤΕΡΙΚΟ ΛΟΓΟΤΥΠΟ QV, SPORT ΠΙΣΩ ΠΡΟΦΥΛΑΚΤΗΡΑΣ, ΚΑΛΥΜΜΑΤΑ ΕΞΩΤΕΡΙΚΩΝ ΚΑΘΡΕΦΤΩΝ - ΠΛΑΙΣΙΑ ΕΞΩΤΕΡΙΚΩΝ ΦΩΤΩΝ - ΕΞΩΤΕΡΙΚΕΣ ΧΕΙΡΟΛΑΒΕΣ ΘΥΡΩΝ CHROME SATINE, ΜΑΥΡΟ ΕΣΩΤΕΡΙΚΟ, ΣΤΕΦΑΝΙ ΖΑΝΤΑΣ ΜΕ ΜΑΥΡΟ ΧΡΩΜΑ, ΠΙΝΑΚΑΣ ΟΡΓΑΝΩΝ ΜΕ ΛΕΥΚΟ ΦΩΤΙΣΜΟ</t>
    </r>
  </si>
  <si>
    <r>
      <t>QV Sportiva 18''</t>
    </r>
    <r>
      <rPr>
        <b/>
        <sz val="24"/>
        <rFont val="Tahoma"/>
        <family val="2"/>
        <charset val="161"/>
      </rPr>
      <t xml:space="preserve">: </t>
    </r>
    <r>
      <rPr>
        <sz val="24"/>
        <rFont val="Tahoma"/>
        <family val="2"/>
        <charset val="161"/>
      </rPr>
      <t>ΜΑΡΣΠΙΕ ΑΛΟΥΜΙΝΙΟΥ ΣΤΗ ΒΑΣΗ ΤΩΝ ΘΥΡΩΝ, ΕΣΩΤΕΡΙΚΟ ΛΟΓΟΤΥΠΟ QV, ΕΞΩΤΕΡΙΚΟ ΛΟΓΟΤΥΠΟ QV, SPORT ΠΙΣΩ ΠΡΟΦΥΛΑΚΤΗΡΑΣ, ΚΑΛΥΜΜΑΤΑ ΕΞΩΤΕΡΙΚΩΝ ΚΑΘΡΕΦΤΩΝ - ΠΛΑΙΣΙΑ ΕΞΩΤΕΡΙΚΩΝ ΦΩΤΩΝ - ΕΞΩΤΕΡΙΚΕΣ ΧΕΙΡΟΛΑΒΕΣ ΘΥΡΩΝ CHROME SATINE, ΜΑΥΡΟ ΕΣΩΤΕΡΙΚΟ,  ΣΤΕΦΑΝΙ ΖΑΝΤΑΣ ΜΕ ΜΑΥΡΟ ΧΡΩΜΑ, ΠΙΝΑΚΑΣ ΟΡΓΑΝΩΝ ΜΕ ΛΕΥΚΟ ΦΩΤΙΣΜΟ</t>
    </r>
  </si>
  <si>
    <t xml:space="preserve">ΔΕΝ ΣΥΝΔΥΑΖΕΤΑΙ ΜΕ 4BJ. ΣΥΝΔΥΑΖΕΤΑΙ ΥΠΟΧΡΕΩΤΙΚΑ ΜΕ (4AY,52J) Ή (4AY,180) Ή (4AY,727) </t>
  </si>
  <si>
    <r>
      <t>Sport 17''</t>
    </r>
    <r>
      <rPr>
        <b/>
        <sz val="24"/>
        <rFont val="Tahoma"/>
        <family val="2"/>
        <charset val="161"/>
      </rPr>
      <t xml:space="preserve">: </t>
    </r>
    <r>
      <rPr>
        <sz val="24"/>
        <rFont val="Tahoma"/>
        <family val="2"/>
        <charset val="161"/>
      </rPr>
      <t>ΠΡΟΒΟΛΕΙΣ ΟΜΙΧΛΗΣ, SPORT ΠΙΣΩ ΠΡΟΦΥΛΑΚΤΗΡΑΣ, SPORT ΖΑΝΤΕΣ ΑΛΟΥΜΙΝΙΟΥ 17'', ΠΙΝΑΚΑΣ ΟΡΓΑΝΩΝ ΜΕ ΛΕΥΚΟ ΦΩΤΙΣΜΟ</t>
    </r>
  </si>
  <si>
    <r>
      <t>QV Sportiva 18''</t>
    </r>
    <r>
      <rPr>
        <b/>
        <sz val="24"/>
        <rFont val="Tahoma"/>
        <family val="2"/>
        <charset val="161"/>
      </rPr>
      <t xml:space="preserve">: </t>
    </r>
    <r>
      <rPr>
        <sz val="24"/>
        <rFont val="Tahoma"/>
        <family val="2"/>
        <charset val="161"/>
      </rPr>
      <t>ΣΠΟΡ ΔΕΡΜΑΤΙΝΟ ΤΙΜΟΝΙ ΜΕ ΚΟΚΚΙΝΕΣ ΡΑΦΕΣ, ΜΑΡΣΠΙΕ ΑΛΟΥΜΙΝΙΟΥ ΣΤΗ ΒΑΣΗ ΤΩΝ ΘΥΡΩΝ, ΕΣΩΤΕΡΙΚΟ- ΕΞΩΤΕΡΙΚΟ ΛΟΓΟΤΥΠΟ QV, SPORT ΠΙΣΩ ΑΝΑΡΤΗΣΗ, ΚΑΛΥΜΜΑΤΑ ΕΞΩΤΕΡΙΚΩΝ ΚΑΘΡΕΦΤΩΝ CHROME SATINE, ΜΑΥΡΟ ΕΣΩΤΕΡΙΚΟ, ΔΙΑΚΟΣΜΗΤΙΚΟ ΤΑΜΠΛΟ ΑΠΟ ΣΚΟΥΡΟ ΑΛΟΥΜΙΝΙΟ, ΚΟΚΚΙΝΕΣ 4-ΠΙΣΤΟΝΕΣ ΔΑΓΚΑΝΕΣ BREMBO, ΣΠΟΡ ΠΕΝΤΑΛ ΑΛΟΥΜΙΝΙΟΥ, ΣΚΟΥΡΟΧΡΩΜΟΙ ΠΡΟΒΟΛΕΙΣ, ΠΛΕΥΡΙΚΑ ΜΑΡΣΠΙΕ</t>
    </r>
  </si>
  <si>
    <t>ΔΕΝ ΣΥΝΔΥΑΖΕΤΑΙ ΜΕ 5RH, 6YU</t>
  </si>
  <si>
    <t>ΣΥΝΔΥΑΖΕΤΑΙ ΥΠΟΧΡΕΩΤΙΚΑ ΜΕ 420 Ή 421 Ή 433 Ή 435 Ή 439. ΔΕΝ ΣΥΝΔΥΑΖΕΤΑΙ ΜΕ 5RH, 6YU</t>
  </si>
  <si>
    <t>ΣΥΝΔΥΑΖΕΤΑΙ ΥΠΟΧΡΕΩΤΙΚΑ ΜΕ (275, 454, 5RH) Ή (177, 275, 5RH) Ή 6YU</t>
  </si>
  <si>
    <t>ΣΥΝΔΥΑΖΕΤΑΙ ΥΠΟΧΡΕΩΤΙΚΑ ΜΕ (275, 454) Ή (177, 275). ΔΕΝ ΣΥΝΔΥΑΖΕΤΑΙ ΜΕ 5RH, 6YU</t>
  </si>
  <si>
    <t>ΣΥΝΔΥΑΖΕΤΑΙ ΥΠΟΧΡΕΩΤΙΚΑ ΜΕ 270. ΔΕΝ ΣΥΝΔΥΑΖΕΤΑΙ ΜΕ 5RH, 6YU</t>
  </si>
  <si>
    <t>ΣΥΝΔΥΑΖΕΤΑΙ ΥΠΟΧΡΕΩΤΙΚΑ ΜΕ 420 Ή 421 Ή 433 Ή 435 Ή 439 Ή 5RH</t>
  </si>
  <si>
    <t>ΣΥΝΔΥΑΖΕΤΑΙ ΥΠΟΧΡΕΩΤΙΚΑ ΜΕ 5RH Ή 6YU</t>
  </si>
  <si>
    <t>ΣΥΝΔΥΑΖΕΤΑΙ ΥΠΟΧΡΕΩΤΙΚΑ ΜΕ 4RR Ή 5RH</t>
  </si>
  <si>
    <t>ΣΥΝΔΥΑΖΕΤΑΙ ΥΠΟΧΡΕΩΤΙΚΑ ΜΕ 245 Ή 709 Ή 6KC Ή 5KE. ΔΕΝ ΣΥΝΔΥΑΖΕΤΑΙ ΜΕ 211 Ή 5RH Ή 6YU</t>
  </si>
  <si>
    <t>ΣΥΝΔΥΑΖΕΤΑΙ ΥΠΟΧΡΕΩΤΙΚΑ ΜΕ 245 Ή 709 Ή 6KC Ή 6KE. ΔΕΝ ΣΥΝΔΥΑΖΕΤΑΙ ΜΕ 211 Ή 5RH Ή 6YU</t>
  </si>
  <si>
    <t>ΣΥΝΔΥΑΖΕΤΑΙ ΥΠΟΧΡΕΩΤΙΚΑ ΜΕ 5KW Ή 5RH Ή 6YU</t>
  </si>
  <si>
    <t>ΣΥΝΔΥΑΖΕΤΑΙ ΥΠΟΧΡΕΩΤΙΚΑ ΜΕ 420 Ή 421 Ή 433 Ή 435 Ή 439 Ή 5RH. ΔΕΝ ΣΥΝΔΥΑΖΕΤΑΙ ΜΕ 803</t>
  </si>
  <si>
    <t>ΣΥΝΔΥΑΖΕΤΑΙ ΥΠΟΧΡΕΩΤΙΚΑ ΜΕ 400. ΔΕΝ ΣΥΝΔΥΑΖΕΤΑΙ ΜΕ 5RH, 6YU</t>
  </si>
  <si>
    <t>ΣΥΝΔΥΑΖΕΤΑΙ ΥΠΟΧΡΕΩΤΙΚΑ ΜΕ 4RR Ή 5RH Ή 6YU</t>
  </si>
  <si>
    <t>145.E3H.1</t>
  </si>
  <si>
    <t>ΠΑΡ-ΜΠΡΙΖ ΑΝΑΚΛΑΣΗΣ ΥΠΕΡΥΘΡΗΣ ΑΚΤΙΝΟΒΟΛΙΑΣ, ΑΙΣΘΗΤΗΡΑ ΒΡΟΧΗΣ &amp; ΑΥΤΟΜΑΤΗ ΕΝΕΡΓΟΠΟΙΗΣΗ ΠΡΟΒΟΛΕΩΝ</t>
  </si>
  <si>
    <t>ΠΑΡΜΠΡΙΖ ΑΝΑΚΛΑΣΗΣ ΥΠΕΡΥΘΡΗΣ ΑΚΤΙΝΟΒΟΛΙΑΣ ΜΕ ΣΚΟΥΡΑ ΑΝΤΗΛΙΑΚΗ ΛΩΡΙΔΑ, ΑΙΣΘΗΤΗΡΑΣ ΒΡΟΧΗΣ</t>
  </si>
  <si>
    <t>1.6 JTDM-2 105hp VELOCE</t>
  </si>
  <si>
    <t>Veloce</t>
  </si>
  <si>
    <t>ΕΜΠΡΟΣ ΗΛΕΚΤΡΙΚΑ ΠΑΡΑΘΥΡΑ</t>
  </si>
  <si>
    <t>ΖΑΝΤΕΣ ΑΛΟΥΜΙΝΙΟΥ SPORT 17" ΣΚΟΥΡΕΣ (225/45 R17x7,5)</t>
  </si>
  <si>
    <t>191.V56.0</t>
  </si>
  <si>
    <t>4DL</t>
  </si>
  <si>
    <t>4DT</t>
  </si>
  <si>
    <t>ΔΙΧΡΩΜΗ ΟΡΟΦΗ ΓΚΡΙ ΜΑΤ</t>
  </si>
  <si>
    <t>ΔΙΧΡΩΜΗ ΟΡΟΦΗ ΜΑΥΡΟ ΠΑΣΤΕΛ</t>
  </si>
  <si>
    <t>ΔΕΝ ΣΥΝΔΥΑΖΕΤΑΙ ΜΕ 68R, 6BT, 718</t>
  </si>
  <si>
    <t>ΔΕΝ ΣΥΝΔΥΑΖΕΤΑΙ ΜΕ 214</t>
  </si>
  <si>
    <t>SBK</t>
  </si>
  <si>
    <t>5ER</t>
  </si>
  <si>
    <t>ΖΑΝΤΕΣ ΑΛΟΥΜΙΝΙΟΥ SPORT ΣΚΟΥΡΕΣ ΜΕ ΕΛΑΣΤΙΚΑ 195/55/R16</t>
  </si>
  <si>
    <t>5D0</t>
  </si>
  <si>
    <t>5FA</t>
  </si>
  <si>
    <t>5SH</t>
  </si>
  <si>
    <t>ΜΑΥΡΟ ΠΑΣΤΕΛ / ΚΟΚΚΙΝΗ ΟΡΟΦΗ / ΚΟΚΚΙΝΑ ΚΑΛΥΜΜΑΤΑ ΕΞΩΤΕΡΙΚΩΝ ΚΑΘΡΕΦΤΩΝ</t>
  </si>
  <si>
    <t>ΚΟΚΚΙΝΟ ALFA / ΜΑΥΡΗ ΟΡΟΦΗ / ΜΑΥΡΑ ΚΑΛΥΜΜΑΤΑ ΕΞΩΤΕΡΙΚΩΝ ΚΑΘΡΕΦΤΩΝ</t>
  </si>
  <si>
    <t>6 ΑΕΡΟΣΑΚΟΙ, VDC (με eQ2/ABS/EBD/ASR/MSR/BAS/BRAKE PREFILL/HILL HOLDER), ALFA DNA, START &amp; STOP, ΕΝΔΕΙΞΗ ΑΛΛΑΓΗΣ ΤΑΧΥΤΗΤΩΝ, AIR CONDITION, TRIP COMPUTER, ΡΑΔΙΟ CD ΜΕ ΜP3 PLAYER, ΧΕΙΡΙΣΤΗΡΙΑ ΗΧΟΣΥΣΤΗΜΑΤΟΣ ΣΤΟ ΤΙΜΟΝΙ, ΗΛΕΚΤΡΙΚΑ ΠΑΡΑΘΥΡΑ (4) KAI ΚΑΘΡΕΠΤΕΣ, ΚΕΝΤΡΙΚΟ ΚΛΕΙΔΩΜΑ ΜΕ ΤΗΛΕΧΕΙΡΙΣΜΟ, ΔΕΡΜΑΤΙΝΟ ΤΙΜΟΝΙ ΜΕ ΚΟΚΚΙΝΕΣ ΡΑΦΕΣ, ΖΑΝΤΕΣ ΑΛΟΥΜΙΝΙΟΥ 17¨ ΣΚΟΥΡΕΣ, ΕΣΩΤΕΡΙΚΗ ΟΡΟΦΗ ΚΑΙ ΚΟΛΩΝΕΣ ΣΕ ΜΑΥΡΟ ΧΡΩΜΑ, ΑΕΡΟΤΟΜΗ, ΡΕΖΕΡΒΑ ΑΝΑΓΚΗΣ</t>
  </si>
  <si>
    <t>ΛΕΥΚΟ SPIN / ΜΑΥΡΗ ΟΡΟΦΗ / ΜΑΥΡΑ ΚΑΛΥΜΜΑΤΑ ΕΞΩΤΕΡΙΚΩΝ ΚΑΘΡΕΦΤΩΝ</t>
  </si>
  <si>
    <t>5ZW</t>
  </si>
  <si>
    <t>V56</t>
  </si>
  <si>
    <t>B32</t>
  </si>
  <si>
    <t>E3B</t>
  </si>
  <si>
    <t>K3B</t>
  </si>
  <si>
    <t>Κ3F</t>
  </si>
  <si>
    <t>0.9 Twinair 105hp</t>
  </si>
  <si>
    <t>145.E3B.2</t>
  </si>
  <si>
    <t>145.K3B.2</t>
  </si>
  <si>
    <t>145.B3F.2</t>
  </si>
  <si>
    <t>145.E3F.2</t>
  </si>
  <si>
    <t>0.9 Twinair 105hp DISTINCTIVE</t>
  </si>
  <si>
    <t>0.9 Twinair 105hp SBK</t>
  </si>
  <si>
    <t>1.3 JTDM-2 85hp SBK</t>
  </si>
  <si>
    <t>ΕΣΩΤΕΡΙΚΟΣ ΗΛΕΚΤΡΟΧΡΩΜΙΚΟΣ ΚΑΘΡΕΦΤΗΣ ΜΕ ΛΕΙΤΟΥΡΓΙΑ ΗΜΕΡΑΣ / ΝΥΧΤΑΣ</t>
  </si>
  <si>
    <t>ΕΜΠΡΟΣ ΕΝΕΡΓΑ ΠΡΟΣΚΕΦΑΛΑ</t>
  </si>
  <si>
    <t>ΚΑΘΙΣΜΑ ΟΔΗΓΟΥ ΡΥΘΜΙΖΟΜΕΝΟ ΚΑΘ'ΥΨΟΣ</t>
  </si>
  <si>
    <t>5EM</t>
  </si>
  <si>
    <t>ΣΚΟΥΡΟΧΡΩΜΟΙ ΠΡΟΒΟΛΕΙΣ</t>
  </si>
  <si>
    <t>ΚΑΘΙΣΜΑ ΣΥΝΟΔΗΓΟΥ ΡΥΘΜΙΖΟΜΕΝΟ ΚΑΘΎΨΟΣ</t>
  </si>
  <si>
    <t>6Q2</t>
  </si>
  <si>
    <t>ΗΧΟΣΥΣΤΗΜΑ INFOTAINMENT RADIO/CD ΜΕ TOUCH SCREEN, USB, AUX-IN, ΛΕΙΤΟΥΡΓΙΑ BLUETOOTH</t>
  </si>
  <si>
    <t>ΧΕΙΡΙΣΤΗΡΙA ΗΧΟΣΥΣΤΗΜΑΤΟΣ INFOTAINMENT &amp; BLUETOOTH ΣΤΟ ΤΙΜΟΝΙ</t>
  </si>
  <si>
    <t>6Q9</t>
  </si>
  <si>
    <t>ΣΥΣΤΗΜΑ ΠΛΟΗΓΗΣΗΣ ΜΕ 3D ΗΛΕΚΤΡΟΝΙΚΟ ΧΑΡΤΗ, ΕΝΣΩΜΑΤΩΜΕΝΟ ΣΤΟ ΗΧΟΣΥΣΤΗΜΑ INFOTAINMENT</t>
  </si>
  <si>
    <t>7BS</t>
  </si>
  <si>
    <t>7BV</t>
  </si>
  <si>
    <r>
      <t>Sport 17''</t>
    </r>
    <r>
      <rPr>
        <b/>
        <sz val="24"/>
        <rFont val="Tahoma"/>
        <family val="2"/>
        <charset val="161"/>
      </rPr>
      <t xml:space="preserve">: </t>
    </r>
    <r>
      <rPr>
        <sz val="24"/>
        <rFont val="Tahoma"/>
        <family val="2"/>
        <charset val="161"/>
      </rPr>
      <t>ΠΡΟΒΟΛΕΙΣ ΟΜΙΧΛΗΣ, SPORT ΠΙΣΩ ΠΡΟΦΥΛΑΚΤΗΡΑΣ, SPORT ΖΑΝΤΕΣ ΑΛΟΥΜΙΝΙΟΥ 17'', ΠΙΝΑΚΑΣ ΟΡΓΑΝΩΝ ΜΕ ΛΕΥΚΟ ΦΩΤΙΣΜΟ, ΠΙΣΩ ΑΕΡΟΤΟΜΗ, ΠΙΣΩ ΣΚΟΥΡΑ ΚΡΥΣΤΑΛΛΑ</t>
    </r>
  </si>
  <si>
    <t>ΣΥΝΔΥΑΖΕΤΑΙ ΥΠΟΧΡΕΩΤΙΚΑ ΜΕ 431</t>
  </si>
  <si>
    <t>ΣΥΝΔΥΑΖΕΤΑΙ ΥΠΟΧΡΕΩΤΙΚΑ ΜΕ 431, 923</t>
  </si>
  <si>
    <r>
      <rPr>
        <b/>
        <sz val="34"/>
        <rFont val="Tahoma"/>
        <family val="2"/>
        <charset val="161"/>
      </rPr>
      <t>Comfort</t>
    </r>
    <r>
      <rPr>
        <b/>
        <sz val="24"/>
        <rFont val="Tahoma"/>
        <family val="2"/>
        <charset val="161"/>
      </rPr>
      <t xml:space="preserve">: </t>
    </r>
    <r>
      <rPr>
        <sz val="24"/>
        <rFont val="Tahoma"/>
        <family val="2"/>
        <charset val="161"/>
      </rPr>
      <t>ΥΠΟΒΡΑΧΙΟΝΙΟ ΚΑΘΙΣΜΑΤΟΣ ΟΔΗΓΟΥ, CRUISE CONTROL, ΠΙΣΩ ΑΙΣΘΗΤΗΡΕΣ ΣΤΑΘΜΕΥΣΗΣ, ΟΣΦΫΙΚΗ ΡΥΘΜΙΣΗ ΕΜΠΡΟΣ ΚΑΘΙΣΜΑΤΩΝ, ΠΑΡΟΧΗ 12V ΣΤΟ ΠΟΡΤΜΠΑΓΚΑΖ, ΑΥΤΟΜΑΤΟΣ ΔΙΖΩΝΙΚΟΣ ΚΛΙΜΑΤΙΣΜΟΣ</t>
    </r>
  </si>
  <si>
    <t>5DP</t>
  </si>
  <si>
    <t>ΜΕTΑΛΛΙΚΟ ΧΡΩΜΑ ΓΚΡΙ ANTARCITE (ΚΩΔ 607)</t>
  </si>
  <si>
    <t>ΣΥΝΔΥΑΖΕΤΑΙ ΥΠΟΧΡΕΩΤΙΚΑ 321</t>
  </si>
  <si>
    <t>ΣΥΝΔΥΑΖΕΤΑΙ ΥΠΟΧΡΕΩΤΙΚΑ ΜΕ 5ZG Ή 7BS</t>
  </si>
  <si>
    <t>ΣΥΝΔΥΑΖΕΤΑΙ ΥΠΟΧΡΕΩΤΙΚΑ ΜΕ 923</t>
  </si>
  <si>
    <t>ΣΥΣΤΗΜΑ ALFA DNA</t>
  </si>
  <si>
    <t>64L</t>
  </si>
  <si>
    <t>ΚΑΛΥMΑ ΕΞΩΤΕΡΙΚΟΥ ΚΑΘΡΕΠΤΗ ΣΤΟ ΧΡΩΜΑ ΤΗΣ ΟΡΟΦΗΣ</t>
  </si>
  <si>
    <t>ΣΥΝΔΥΑΖΕΤΑΙ ΥΠΟΧΡΕΩΤΙΚΑ ΜΕ ΔΙΧΡΩΜΙΑ</t>
  </si>
  <si>
    <t>SBK STICKER ΣΤΟ ΠΟΡΤΜΠΑΓΚΑΖ</t>
  </si>
  <si>
    <t>5EV</t>
  </si>
  <si>
    <t>ΖΑΝΤΕΣ ΑΛΟΥΜΙΝΙΟΥ SPORT TITANIUM ΜΕ ΕΛΑΣΤΙΚΑ 195/55/R16</t>
  </si>
  <si>
    <t>ΖΑΝΤΕΣ ΑΛΟΥΜΙΝΙΟΥ SPORT ΜΕ ΕΛΑΣΤΙΚΑ 215/40/R18</t>
  </si>
  <si>
    <r>
      <t>QV 18''</t>
    </r>
    <r>
      <rPr>
        <b/>
        <sz val="24"/>
        <rFont val="Tahoma"/>
        <family val="2"/>
        <charset val="161"/>
      </rPr>
      <t xml:space="preserve">: </t>
    </r>
    <r>
      <rPr>
        <sz val="24"/>
        <rFont val="Tahoma"/>
        <family val="2"/>
        <charset val="161"/>
      </rPr>
      <t>ΜΑΡΣΠΙΕ ΑΛΟΥΜΙΝΙΟΥ ΣΤΗ ΒΑΣΗ ΤΩΝ ΘΥΡΩΝ, ΕΣΩΤΕΡΙΚΟ ΛΟΓΟΤΥΠΟ QV, ΕΞΩΤΕΡΙΚΟ ΛΟΓΟΤΥΠΟ QV, SPORT ΠΙΣΩ ΠΡΟΦΥΛΑΚΤΗΡΑΣ, ΚΑΛΥΜΜΑΤΑ ΕΞΩΤΕΡΙΚΩΝ ΚΑΘΡΕΦΤΩΝ - ΠΛΑΙΣΙΑ ΕΞΩΤΕΡΙΚΩΝ ΦΩΤΩΝ - ΕΞΩΤΕΡΙΚΕΣ ΧΕΙΡΟΛΑΒΕΣ ΘΥΡΩΝ CHROME SATINE, ΜΑΥΡΟ ΕΣΩΤΕΡΙΚΟ, ΠΙΝΑΚΑΣ ΟΡΓΑΝΩΝ ΜΕ ΛΕΥΚΟ ΦΩΤΙΣΜΟ, ΣΠΟΡ ΖΑΝΤΕΣ ΑΛΟΥΜΙΝΙΟΥ 18''</t>
    </r>
  </si>
  <si>
    <t>ΣΥΝΔΥΑΖΕΤΑΙ ΥΠΟΧΡΕΩΤΙΚΑ ΜΕ (4ΑΥ, 6Ζ6, 52J) Ή (4AY, 6Z6, 180) Ή (4AY, 6Z6, 727)</t>
  </si>
  <si>
    <t>6Z6</t>
  </si>
  <si>
    <t>ΑΦΑΙΡΕΣΗ ΕΠΙΧΡΩΜΙΩΜΕΝΗΣ ΓΡΑΜΜΗΣ ΠΑΡΑΘΥΡΩΝ</t>
  </si>
  <si>
    <t>ΕΣΩΤΕΡΙΚΑ ΣΠΟΡ ΚΑΘΙΣΜΑΤΑ ΜΕ ΥΦΑΣΜΑ &amp; ALCANTARA</t>
  </si>
  <si>
    <t>60H</t>
  </si>
  <si>
    <t>ΠΛΕΥΡΙΚΑ ΜΑΡΣΠΙΕ &amp; ΠΙΣΩ ΣΠΟΡ ΔΙΑΧΥΤΗΣ SBK</t>
  </si>
  <si>
    <t>70Q</t>
  </si>
  <si>
    <r>
      <t xml:space="preserve">SBK: </t>
    </r>
    <r>
      <rPr>
        <sz val="24"/>
        <rFont val="Tahoma"/>
        <family val="2"/>
        <charset val="161"/>
      </rPr>
      <t>ΣΠΟΡ ΠΕΝΤΑΛ ΑΛΟΥΜΙΝΙΟΥ, SBK STICKER ΣΤΟ ΚΑΠΟ, ΠΛΕΥΡΙΚΑ ΜΑΡΣΠΙΕ, ΠΙΣΩ ΣΠΟΡ ΔΙΑΧΥΤΗΣ SBK, ΖΑΝΤΕΣ ΑΛΟΥΜΙΝΙΟΥ ΣΠΟΡ ΣΚΟΥΡΕΣ 18''</t>
    </r>
  </si>
  <si>
    <t>ΣΥΝΔΥΑΖΕΤΑΙ ΥΠΟΧΡΕΩΤΙΚΑ ΜΕ 60H, 70Q</t>
  </si>
  <si>
    <t>ΣΥΝΔΥΑΖΕΤΑΙ ΥΠΟΧΡΕΩΤΙΚΑ ΜΕ 70Q, 55E</t>
  </si>
  <si>
    <t>ΔΕΝ ΣΥΝΔΥΑΖΕΤΑΙ ΜΕ 7BV, 6Z4</t>
  </si>
  <si>
    <t>ALFA MiTo Σειρά 2</t>
  </si>
  <si>
    <t>7 ΑΕΡΟΣΑΚΟΙ, ABS/EBD/MSR, AIR CONDITION, TRIP COMPUTER, ΣΥΣΤΗΜΑ INFOTAINMENT ME ΟΘΟΝΗ ΑΦΗΣ, USB ΘΥΡΑ, BLUETOOTH ΛΕΙΤΟΥΡΓΙΑ ΜΕ ΧΕΙΡΙΣΤΗΡΙΑ ΣΤΟ ΤΙΜΟΝΙ, ΗΛΕΚΤΡΙΚΑ ΠΑΡΑΘΥΡΑ KAI ΚΑΘΡΕΠΤΕΣ, ΚΕΝΤΡΙΚΟ ΚΛΕΙΔΩΜΑ ΜΕ ΤΗΛΕΧΕΙΡΙΣΜΟ, ΔΕΡΜΑΤΙΝΟ ΤΙΜΟΝΙ/ΛΕΒΙΕΣ ΤΑΧΥΤΗΤΩΝ, ΖΑΝΤΕΣ ΑΛΟΥΜΙΝΙΟΥ 16¨, ΤΑΜΠΛΩ COMPETIZIONE, ΧΡΩΜΙΩΜΕΝΑ ΠΛΑΙΣΙΑ ΦΩΤΩΝ, ΧΡΩΜΙΟΜΕΝΗ ΑΠΟΛΗΞΗ ΕΞΑΤΜΙΣΗΣ, ΧΡΩΜΙΟΜΕΝΗ ΓΡΑΜΜΗ ΠΑΡΑΘΥΡΩΝ, ΚΡΥΦΟΣ ΦΩΤΙΣΜΟΣ NIGHT PANEL, ΣΥΣΤΗΜΑ START &amp; STOP ΜΕ GSI, ΡΕΖΕΡΒΑ</t>
  </si>
  <si>
    <t>7 ΑΕΡΟΣΑΚΟΙ, ABS/EBD/MSR, AIR CONDITION, TRIP COMPUTER, ΗΛΕΚΤΡΙΚΑ ΠΑΡΑΘΥΡΑ KAI ΚΑΘΡΕΠΤΕΣ, ΚΕΝΤΡΙΚΟ ΚΛΕΙΔΩΜΑ ΜΕ ΤΗΛΕΧΕΙΡΙΣΜΟ, ΑΤΣΑΛΙΝΕΣ ΖΑΝΤΕΣ 15¨, ΤΑΜΠΛΩ SPRINT, ΠΛΑΙΣΙΑ ΦΩΤΩΝ ΣΕ ΓΚΡΙ ΤΙΤΑΝΙΟ, ΣΚΟΥΡΟΧΡΩΜΟΙ ΠΡΟΒΟΛΕΙΣ, ΚΡΥΦΟΣ ΦΩΤΙΣΜΟΣ NIGHT PANEL, ΡΑΔΙΟ CD/MP3 PLAYER, ΣΥΣΤΗΜΑ START &amp; STOP ΜΕ GSI, ΡΕΖΕΡΒΑ</t>
  </si>
  <si>
    <t>ALFA DNA, 7 ΑΕΡΟΣΑΚΟΙ, VDC (με eQ2/ABS/EBD/ASR/MSR/CBC/HBA/HILL HOLDER), AIR CONDITION, TRIP COMPUTER, ΣΥΣΤΗΜΑ INFOTAINMENT ME ΟΘΟΝΗ ΑΦΗΣ, USB ΘΥΡΑ, BLUETOOTH ΛΕΙΤΟΥΡΓΙΑ ΜΕ ΧΕΙΡΙΣΤΗΡΙΑ ΣΤΟ ΤΙΜΟΝΙ, ΗΛΕΚΤΡΙΚΑ ΠΑΡΑΘΥΡΑ KAI ΚΑΘΡΕΠΤΕΣ, ΚΕΝΤΡΙΚΟ ΚΛΕΙΔΩΜΑ ΜΕ ΤΗΛΕΧΕΙΡΙΣΜΟ, ΔΕΡΜΑΤΙΝΟ ΤΙΜΟΝΙ/ΛΕΒΙΕΣ ΤΑΧΥΤΗΤΩΝ, ΖΑΝΤΕΣ ΑΛΟΥΜΙΝΙΟΥ 16¨, ΤΑΜΠΛΩ COMPETIZIONE, ΧΡΩΜΙΟΜΕΝΑ ΠΛΑΙΣΙΑ ΦΩΤΩΝ, ΧΡΩΜΙΟΜΕΝΗ ΑΠΟΛΗΞΗ ΕΞΑΤΜΙΣΗΣ, ΧΡΩΜΙΟΜΕΝΗ ΓΡΑΜΜΗ ΠΑΡΑΘΥΡΩΝ, ΚΡΥΦΟΣ ΦΩΤΙΣΜΟΣ NIGHT PANEL, ΣΚΟΥΡΟΧΡΩΜΟΙ ΠΡΟΒΟΛΕΙΣ, ΠΙΣΩ ΑΕΡΟΤΟΜΗ, ΣΥΣΤΗΜΑ START &amp; STOP ΜΕ GSI, ΡΕΖΕΡΒΑ</t>
  </si>
  <si>
    <t>7 ΑΕΡΟΣΑΚΟΙ, ABS/EBD/MSR, AIR CONDITION, TRIP COMPUTER, ΗΛΕΚΤΡΙΚΑ ΠΑΡΑΘΥΡΑ KAI ΚΑΘΡΕΠΤΕΣ, ΚΕΝΤΡΙΚΟ ΚΛΕΙΔΩΜΑ ΜΕ ΤΗΛΕΧΕΙΡΙΣΜΟ, ΑΤΣΑΛΙΝΕΣ ΖΑΝΤΕΣ 15¨, ΤΑΜΠΛΩ SPRINT, ΠΛΑΙΣΙΑ ΦΩΤΩΝ ΣΕ ΓΚΡΙ ΤΙΤΑΝΙΟ, ΣΚΟΥΡΟΧΡΩΜΟΙ ΠΡΟΒΟΛΕΙΣ, ΚΡΥΦΟΣ ΦΩΤΙΣΜΟΣ NIGHT PANEL, ΡΑΔΙΟ CD/MP3 PLAYER, ΠΙΣΩ ΑΕΡΟΤΟΜΗ, ΣΥΣΤΗΜΑ START &amp; STOP ΜΕ GSI, ΡΕΖΕΡΒΑ</t>
  </si>
  <si>
    <t>ALFA DNA, 7 ΑΕΡΟΣΑΚΟΙ, VDC (με eQ2/ABS/EBD/ASR/MSR/CBC/HBA/HILL HOLDER), AIR CONDITION, TRIP COMPUTER, ΣΥΣΤΗΜΑ INFOTAINMENT ME ΟΘΟΝΗ ΑΦΗΣ, USB ΘΥΡΑ, BLUETOOTH ΛΕΙΤΟΥΡΓΙΑ ΜΕ ΧΕΙΡΙΣΤΗΡΙΑ ΣΤΟ ΤΙΜΟΝΙ, ΗΛΕΚΤΡΙΚΑ ΠΑΡΑΘΥΡΑ KAI ΚΑΘΡΕΠΤΕΣ, ΚΕΝΤΡΙΚΟ ΚΛΕΙΔΩΜΑ ΜΕ ΤΗΛΕΧΕΙΡΙΣΜΟ, ΔΕΡΜΑΤΙΝΟ ΤΙΜΟΝΙ/ΛΕΒΙΕΣ ΤΑΧΥΤΗΤΩΝ, ΖΑΝΤΕΣ ΣΚΟΥΡΕΣ ΑΛΟΥΜΙΝΙΟΥ 16¨, ΤΑΜΠΛΩ COMPETIZIONE, ΣΚΟΥΡΑ ΠΛΑΙΣΙΑ ΦΩΤΩΝ, ΠΙΣΩ ΣΚΟΥΡΑ ΚΡΥΣΤΑΛΛΑ, ΚΟΚΚΙΝΕΣ ΔΑΓΚΑΝΕΣ ΦΡΕΝΩΝ, ΠΡΟΒΟΛΕΙΣ ΟΜΙΧΛΗΣ, ΣΚΟΥΡΟΧΡΩΜΟΙ ΠΡΟΒΟΛΕΙΣ, SBK STICKER, ΠΙΣΩ ΑΕΡΟΤΟΜΗ, ΣΠΟΡ ΠΙΣΩ ΠΡΟΦΥΛΑΚΤΗΡΑΣ, ΕΞΩΤΕΡΙΚΗ ΔΙΧΡΩΜΙΑ, ΧΡΩΜΙΟΜΕΝΗ ΑΠΟΛΗΞΗ ΕΞΑΤΜΙΣΗΣ, ΚΡΥΦΟΣ ΦΩΤΙΣΜΟΣ NIGHT PANEL, ΣΥΣΤΗΜΑ START &amp; STOP ΜΕ GSI, ΡΕΖΕΡΒΑ</t>
  </si>
  <si>
    <t>145.K3F.2</t>
  </si>
  <si>
    <t>ΣΥΝΔΥΑΖΕΤΑΙ ΥΠΟΧΡΕΩΤΙΚΑ ΜΕ 60H, 55E</t>
  </si>
  <si>
    <r>
      <t>Sport 17''</t>
    </r>
    <r>
      <rPr>
        <b/>
        <sz val="24"/>
        <rFont val="Tahoma"/>
        <family val="2"/>
        <charset val="161"/>
      </rPr>
      <t xml:space="preserve">: </t>
    </r>
    <r>
      <rPr>
        <sz val="24"/>
        <rFont val="Tahoma"/>
        <family val="2"/>
        <charset val="161"/>
      </rPr>
      <t>ΠΡΟΒΟΛΕΙΣ ΟΜΙΧΛΗΣ, SPORT ΠΙΣΩ ΠΡΟΦΥΛΑΚΤΗΡΑΣ, SPORT ΖΑΝΤΕΣ ΑΛΟΥΜΙΝΙΟΥ 17'', ΠΙΝΑΚΑΣ ΟΡΓΑΝΩΝ ΜΕ ΛΕΥΚΟ ΦΩΤΙΣΜΟ, ΠΙΣΩ ΣΚΟΥΡΑ ΚΡΥΣΤΑΛΛΑ</t>
    </r>
  </si>
  <si>
    <t>ΣΥΝΔΥΑΖΕΤΑΙ ΥΠΟΧΡΕΩΤΙΚΑ ΜΕ 454</t>
  </si>
  <si>
    <t>ΣΥΝΔΥΑΖΕΤΑΙ ΥΠΟΧΡΕΩΤΙΚΑ ΜΕ 102</t>
  </si>
  <si>
    <t>ΑΙΣΘΗΤΗΡΕΣ ΒΡΟΧΗΣ</t>
  </si>
  <si>
    <t>ΣΥΣΤΗΜΑ ΠΑΡΑΚΟΛΟΥΘΗΣΗΣ ΠΙΕΣΗΣ ΕΛΑΣΤΙΚΩΝ (TPMS)</t>
  </si>
  <si>
    <t>40Υ</t>
  </si>
  <si>
    <t>ΕΜΠΡΟΣ / ΠΙΣΩ ΑΙΣΘΗΤΗΡΕΣ ΣΤΑΘΜΕΥΣΗΣ ΜΕ ΟΠΤΙΚΗ ΕΝΔΕΙΞΗ</t>
  </si>
  <si>
    <t>ΚΑΛΥMΑ ΕΞΩΤΕΡΙΚΟΥ ΚΑΘΡΕΠΤΗ TITANIO</t>
  </si>
  <si>
    <t>ΣΥΣΤΗΜΑ INFOTAINMENT ΜΕ ΕΓΧΡΩΜΗ ΟΘΟΝΗ ΑΦΗΣ 5'', ΛΕΙΤΟΥΡΓΙΑ BLUETOOTH, ΘΥΡΑ USB, AUX-IN</t>
  </si>
  <si>
    <t>ΧΕΙΡΙΣΤΗΡΙΑ ΣΥΣΤΗΜΑΤΟΣ INFOTAINMENT ΣΤΟ ΤΙΜΟΝΙ</t>
  </si>
  <si>
    <t>ΠΡΙΖΑ 12V ΣΤΟ ΧΩΡΟ ΤΟΥ ΠΟΡΤΜΠΑΓΚΑΖ</t>
  </si>
  <si>
    <t>6ZB</t>
  </si>
  <si>
    <t>ΣΥΣΤΗΜΑ ΠΛΟΗΓΗΣΗΣ ΜΕ ΟΘΟΝΗ ΑΦΗΣ 6,5'' ΚΑΙ ΗΛΕΚΤΡΟΝΙΚΟ ΧΑΡΤΙ ΕΥΡΩΠΗΣ, ΕΝΣΩΜΑΤΩΜΕΝΟ ΣΤΟ ΣΥΣΤΗΜΑ INFOTAINMENT</t>
  </si>
  <si>
    <r>
      <rPr>
        <b/>
        <sz val="34"/>
        <color indexed="8"/>
        <rFont val="Tahoma"/>
        <family val="2"/>
        <charset val="161"/>
      </rPr>
      <t>Comfort</t>
    </r>
    <r>
      <rPr>
        <sz val="24"/>
        <rFont val="Tahoma"/>
        <family val="2"/>
        <charset val="161"/>
      </rPr>
      <t>: ΚΕΝΤΡΙΚΟ ΥΠΟΒΡΑΧΙΟΝΙΟ ΣΤΑ ΠΙΣΩ ΚΑΘΙΣΜΑΤΑ, ΚΑΘΙΣΜΑ ΣΥΝΟΔΗΓΟΥ ΡΥΘΜΙZOMENO ΚΑΘ' ΥΨΟΣ, ΟΣΦΥΙΚΗ ΥΠΟΣΤΗΡΙΞΗ ΟΔΗΓΟΥ &amp; ΣΥΝΟΔΗΓΟΥ ΜΕ ΗΛΕΚΤΡΙΚΗ ΡΥΘΜΙΣΗ, ΕΜΠΡΟΣ/ΠΙΣΩ ΑΙΣΘΗΤΗΡΕΣ ΣΤΑΘΜΕΥΣΗΣ ΜΕ ΟΠΤΙΚΗ ΕΝΔΕΙΞΗ, A.Q.S. (AIR QUALITY SENSOR) ΑΙΣΘΗΤΗΡΑΣ ΟΣΜΩΝ &amp; ΑΙΣΘΗΤΗΡΑΣ ΘΑΜΠΩΜΑΤΟΣ ΚΡΥΣΤΑΛΛΩΝ (ΥΓΡΑΣΙΑΣ), ΑΥΤΟΜΑΤΟΣ ΔΙΖΩΝΙΚΟΣ ΚΛΙΜΑΤΙΣΜΟΣ, ΑΕΡΑΓΩΓΟΙ ΓΙΑ ΤΟΥΣ ΠΙΣΩ ΕΠΙΒΑΤΕΣ</t>
    </r>
  </si>
  <si>
    <t>7DB</t>
  </si>
  <si>
    <t>7D8</t>
  </si>
  <si>
    <r>
      <rPr>
        <b/>
        <sz val="34"/>
        <rFont val="Tahoma"/>
        <family val="2"/>
        <charset val="161"/>
      </rPr>
      <t>Sport 17''</t>
    </r>
    <r>
      <rPr>
        <sz val="24"/>
        <rFont val="Tahoma"/>
        <family val="2"/>
        <charset val="161"/>
      </rPr>
      <t>: ΚΑΛΥMΑ ΕΞΩΤΕΡΙΚΟΥ ΚΑΘΡΕΠΤΗ CROMATO LUCIDO, ΣΚΟΥΡΟΧΡΩΜΟΙ ΠΡΟΒΟΛΕΙΣ, ΜΑΥΡΗ ΕΠΕΝΔΥΣΗ ΣΕ ΟΥΡΑΝΟ ΚΑΙ ΚΟΛΩΝΕΣ (ΕΣΩΤΕΡΙΚΟ), ΖΑΝΤΕΣ ΑΛΟΥΜΙΝΙΟΥ 17''</t>
    </r>
  </si>
  <si>
    <t>ΣΥΝΔΥΑΖΕΤΑΙ ΥΠΟΧΡΕΩΤΙΚΑ ΜΕ 140, 693</t>
  </si>
  <si>
    <t>ΣΥΝΔΥΑΖΕΤΑΙ ΥΠΟΧΡΕΩΤΙΚΑ ΜΕ 420 Ή 421 Ή 433</t>
  </si>
  <si>
    <t>4SA</t>
  </si>
  <si>
    <t>ΜΕΤΑΛΛΙΚΟ ΧΡΩΜΑ ΛΕΥΚΟ LUNA (ΚΩΔ. ΧΡΩΜΑΤΟΣ 764)</t>
  </si>
  <si>
    <t>4H5</t>
  </si>
  <si>
    <t>ΜΑΤ ΓΚΡΙ MAGNESIUM (ΚΩΔ. ΧΡΩΜΑΤΟΣ 697)</t>
  </si>
  <si>
    <t>ΜΕΤΑΛΛΙΚΟ ΧΡΩΜΑ BRONZO (ΚΩΔ. ΧΡΩΜΑΤΟΣ 763)</t>
  </si>
  <si>
    <t>ΜΕΤΑΛΛΙΚΟ ΧΡΩΜΑ ΜΠΛΕ ANODIZED (ΚΩΔ. ΧΡΩΜΑΤΟΣ 486)</t>
  </si>
  <si>
    <t>ΡΕΖΕΡΒΑ ΑΝΑΓΚΗΣ 125/80R17 (για τροχούς 17" &amp; 18")</t>
  </si>
  <si>
    <t>ΡΕΖΕΡΒΑ ΑΝΑΓΚΗΣ 125/85R16 (για τροχούς 16")</t>
  </si>
  <si>
    <t>ΣΥΝΔΥΑΖΕΤΑΙ ΥΠΟΧΡΕΩΤΙΚΑ ΜΕ 097, 230</t>
  </si>
  <si>
    <t>ΣΥΝΔΥΑΖΕΤΑΙ ΥΠΟΧΡΕΩΤΙΚΑ ΜΕ (212, 452). ΔΕΝ ΣΥΝΔΥΑΖΕΤΑΙ ΜΕ 454, 40Υ</t>
  </si>
  <si>
    <t>ΣΥΝΔΥΑΖΕΤΑΙ ΥΠΟΧΡΕΩΤΙΚΑ ΜΕ 5KW Ή 7D8</t>
  </si>
  <si>
    <t>ΣΥΝΔΥΑΖΕΤΑΙ ΥΠΟΧΡΕΩΤΙΚΑ ΜΕ 270</t>
  </si>
  <si>
    <t>ΣΥΝΔΥΑΖΕΤΑΙ ΥΠΟΧΡΕΩΤΙΚΑ ΜΕ 4GF. ΔΕΝ ΣΥΝΔΥΑΖΕΤΑΙ ΜΕ 7DB</t>
  </si>
  <si>
    <t>ΔΕΝ ΣΥΝΔΥΑΖΕΤΑΙ ΜΕ 803 'Η 4UE</t>
  </si>
  <si>
    <t>1.4 Multiair 170hp</t>
  </si>
  <si>
    <t>ΣΥΝΔΥΑΖΕΤΑΙ ΥΠΟΧΡΕΩΤΙΚΑ ΜΕ 230</t>
  </si>
  <si>
    <t xml:space="preserve">ΖΑΝΤΕΣ ΑΛΟΥΜΙΝΙΟΥ ΣΚΟΥΡΕΣ 18" (225/40 R18x7,5) </t>
  </si>
  <si>
    <t xml:space="preserve">ΖΑΝΤΕΣ ΑΛΟΥΜΙΝΙΟΥ TURBINE ΣΚΟΥΡΕΣ 18" (225/40 R18x7,5) </t>
  </si>
  <si>
    <t>ΔΕΝ ΣΥΝΔΥΑΖΕΤΑΙ ΜΕ 4UE</t>
  </si>
  <si>
    <t>ΔΙΑΚΟΣΜΗΤΙΚΟ ΤΑΜΠΛΟ ΓΚΡΙ MAGNESIUM</t>
  </si>
  <si>
    <t>7D9</t>
  </si>
  <si>
    <r>
      <rPr>
        <b/>
        <sz val="34"/>
        <rFont val="Tahoma"/>
        <family val="2"/>
        <charset val="161"/>
      </rPr>
      <t>Sport 18''</t>
    </r>
    <r>
      <rPr>
        <sz val="24"/>
        <rFont val="Tahoma"/>
        <family val="2"/>
        <charset val="161"/>
      </rPr>
      <t>: ΔΙΑΚΟΣΜΗΤΙΚΟ ΜΑΡΣΠΙΕ ΑΛΟΥΜΙΝΙΟΥ, ΠΙΣΩ ΣΚΟΥΡΑ ΚΡΥΣΤΑΛΛΑ, ΣΠΟΡ ΔΕΡΜΑΤΙΝΟ ΤΙΜΟΝΙ ΜΕ ΚΟΚΚΙΝΕΣ ΡΑΦΕΣ, ΣΠΟΡ ΠΙΣΩ ΑΝΑΡΤΗΣΗ, ΣΠΟΡ ΠΕΝΤΑΛ ΑΛΟΥΜΙΝΙΟΥ, ΔΙΑΚΟΣΜΗΤΙΚΟ ΤΑΜΠΛΟ ΑΠΟ ΣΚΟΥΡΟ ΑΛΟΥΜΙΝΙΟ, ΚΑΛΥΜΜΑΤΑ ΕΞΩΤΕΡΙΚΩΝ ΚΑΘΡΕΦΤΩΝ CHROMATO SATINE, ΕΞΩΤΕΡΙΚΕΣ ΧΕΙΡΟΛΑΒΕΣ CHROMATO SATINE, ΣΚΟΥΡΟΧΡΩΜΟΙ ΠΡΟΒΟΛΕΙΣ, ΜΑΥΡΗ ΕΠΕΝΔΥΣΗ ΣΕ ΟΥΡΑΝΟ ΚΑΙ ΚΟΛΩΝΕΣ (ΕΣΩΤΕΡΙΚΟ), ΖΑΝΤΕΣ ΑΛΟΥΜΙΝΙΟΥ 18'', ΠΛΕΥΡΙΚΑ ΣΠΟΪΛΕΡ</t>
    </r>
  </si>
  <si>
    <t>ΣΥΝΔΥΑΖΕΤΑΙ ΥΠΟΧΡΕΩΤΙΚΑ ΜΕ 435 Ή 439 Ή 4ΑΥ Ή 55Ε</t>
  </si>
  <si>
    <r>
      <rPr>
        <b/>
        <sz val="34"/>
        <rFont val="Tahoma"/>
        <family val="2"/>
        <charset val="161"/>
      </rPr>
      <t>Sport 17''</t>
    </r>
    <r>
      <rPr>
        <sz val="24"/>
        <rFont val="Tahoma"/>
        <family val="2"/>
        <charset val="161"/>
      </rPr>
      <t>: ΚΑΛΥMΑ ΕΞΩΤΕΡΙΚΟΥ ΚΑΘΡΕΠΤΗ CROMATO LUCIDO, ΣΚΟΥΡΟΧΡΩΜΟΙ ΠΡΟΒΟΛΕΙΣ, ΜΑΥΡΗ ΕΠΕΝΔΥΣΗ ΣΕ ΟΥΡΑΝΟ ΚΑΙ ΚΟΛΩΝΕΣ (ΕΣΩΤΕΡΙΚΟ), ΖΑΝΤΕΣ ΑΛΟΥΜΙΝΙΟΥ 17'', ΠΡΟΒΟΛΕΙΣ ΟΜΙΧΛΗΣ</t>
    </r>
  </si>
  <si>
    <t>ΣΥΝΔΥΑΖΕΤΑΙ ΥΠΟΧΡΕΩΤΙΚΑ ΜΕ (097, 420) Ή (097, 421) Ή (097, 433)</t>
  </si>
  <si>
    <t>7D7</t>
  </si>
  <si>
    <t>ΣΠΟΡ ΔΕΡΜΑΤΙΝΟ ΤΙΜΟΝΙ ΜΕ ΛΕΥΚΕΣ ΡΑΦΕΣ</t>
  </si>
  <si>
    <t>5KV</t>
  </si>
  <si>
    <t>ΣΥΝΔΥΑΖΕΤΑΙ ΥΠΟΧΡΕΩΤΙΚΑ ΜΕ 7D7</t>
  </si>
  <si>
    <t>7DC</t>
  </si>
  <si>
    <t>ΣΥΝΔΥΑΖΕΤΑΙ ΥΠΟΧΡΕΩΤΙΚΑ ΜΕ 5KW Ή 7D7 Ή 7D9</t>
  </si>
  <si>
    <r>
      <rPr>
        <b/>
        <sz val="24"/>
        <rFont val="Tahoma"/>
        <family val="2"/>
        <charset val="161"/>
      </rPr>
      <t>LUXURY</t>
    </r>
    <r>
      <rPr>
        <sz val="24"/>
        <rFont val="Tahoma"/>
        <family val="2"/>
        <charset val="161"/>
      </rPr>
      <t>: ΗΛΕΚΤΡΙΚΑ ΡΥΘΜΙΖΟΜΕΝΑ ΚΑΘΙΣΜΑΤΑ ΕΜΠΡΟΣ, ΔΕΡΜΑΤΙΝΟ ΣΑΛΟΝΙ, ΘΕΡΜΑΙΝΟΜΕΝΑ ΕΜΠΡΟΣ ΚΑΘΙΣΜΑΤΑ, ΣΥΣΤΗΜΑ ΠΛΟΗΓΗΣΗΣ ΜΕ ΟΘΟΝΗ ΑΦΗΣ 6,5'' ΚΑΙ ΗΛΕΚΤΡΟΝΙΚΟ ΧΑΡΤΙ ΕΥΡΩΠΗΣ, ΕΝΣΩΜΑΤΩΜΕΝΟ ΣΤΟ ΣΥΣΤΗΜΑ INFOTAINMENT</t>
    </r>
  </si>
  <si>
    <t>1.4 Multiair 170hp TCT</t>
  </si>
  <si>
    <t>ΧΕΙΡΙΣΤΗΡΙΑ ΑΛΛΑΓΗΣ ΤΑΧΥΤΗΤΩΝ (PADDLES) ΣΤΟ ΤΙΜΟΝΙ</t>
  </si>
  <si>
    <t>1.75 TBi 235hp TCT</t>
  </si>
  <si>
    <t>ΔΕΝ ΣΥΝΔΥΑΖΕΤΑΙ ΜΕ 7D8</t>
  </si>
  <si>
    <r>
      <rPr>
        <b/>
        <sz val="36"/>
        <rFont val="Tahoma"/>
        <family val="2"/>
        <charset val="161"/>
      </rPr>
      <t>Premium</t>
    </r>
    <r>
      <rPr>
        <sz val="24"/>
        <rFont val="Tahoma"/>
        <family val="2"/>
        <charset val="161"/>
      </rPr>
      <t>: ΗΛΕΚΤΡΙΚΑ ΑΝΟΙΓΟΜΕΝΗ ΟΡΟΦΗ, ΠΡΟΒΟΛΕΙΣ BI-XENON ΜΕ ΚΑΘΑΡΙΣΤΗΡΕΣ ΦΑΝΩΝ, ΗΧΟΣΥΣΤΗΜΑ HI-FI BOSE ME ΕΝΙΣΧΥΤΗ ΚΑΙ SUBWOOFER</t>
    </r>
  </si>
  <si>
    <t>7DD</t>
  </si>
  <si>
    <t>191.B5H.1</t>
  </si>
  <si>
    <t>191.C5H.1</t>
  </si>
  <si>
    <t>191.C5C.1</t>
  </si>
  <si>
    <t>191.C5G.1</t>
  </si>
  <si>
    <t>191.C5F.1</t>
  </si>
  <si>
    <t>191.B5E.1</t>
  </si>
  <si>
    <t>191.B5A.1</t>
  </si>
  <si>
    <t>ΔΕΡΜΑΤΙΝΟ ΣΑΛΟΝΙ (ΜΕ ΔΙΑΤΡΗΤΟ ΚΕΝΤΡΙΚΟ ΤΜΗΜΑ)</t>
  </si>
  <si>
    <t>191.C5Τ.1</t>
  </si>
  <si>
    <t>B5A</t>
  </si>
  <si>
    <t>B5E</t>
  </si>
  <si>
    <t>C5F</t>
  </si>
  <si>
    <t>C5G</t>
  </si>
  <si>
    <t>C5C</t>
  </si>
  <si>
    <t>B5H</t>
  </si>
  <si>
    <t>C5H</t>
  </si>
  <si>
    <t>1.4 TB 105hp PROGRESSION</t>
  </si>
  <si>
    <t>Όφελος ΦΤΤ λόγω απόσυρσης 2013 (€)</t>
  </si>
  <si>
    <t>Προτεινόμενη τελική τιμή με όφελος ΦΤΤ λόγω απόσυρσης 2013 (€)</t>
  </si>
  <si>
    <t>Τέλη κυκλοφορίας 2013</t>
  </si>
  <si>
    <t>105(77) / 5000</t>
  </si>
  <si>
    <t>1.4 TB 120hp PROGRESSION</t>
  </si>
  <si>
    <t>6 ΑΕΡΟΣΑΚΟΙ, VDC (με eQ2/ABS/EBD/ASR/MSR/BAS/BRAKE PREFILL/HILL HOLDER), ALFA DNA, START &amp; STOP, ΕΝΔΕΙΞΗ ΑΛΛΑΓΗΣ ΤΑΧΥΤΗΤΩΝ, ΣΥΣΤΗΜΑ ΠΑΡΑΚΟΛΟΥΘΗΣΗΣ ΠΙΕΣΗΣ ΕΛΑΣΤΙΚΩΝ (TPMS), AIR CONDITION, TRIP COMPUTER, ΗΧΟΣΥΣΤΗΜΑ INFOTAINMENT ΜΕ ΕΓΧΡΩΜΗ ΟΘΟΝΗ ΑΦΗΣ, ΘΥΡΑ USB, ΛΕΙΤΟΥΡΓΙΑ BLUETOOTH KAI XEΙΡΙΣΤΗΡΙA ΣΤΟ ΤΙΜΟΝΙ, ΗΛΕΚΤΡΙΚΑ ΠΑΡΑΘΥΡΑ (4) KAI ΚΑΘΡΕΠΤΕΣ, ΚΕΝΤΡΙΚΟ ΚΛΕΙΔΩΜΑ ΜΕ ΤΗΛΕΧΕΙΡΙΣΜΟ, ΔΕΡΜΑΤΙΝΟ ΤΙΜΟΝΙ, ΖΑΝΤΕΣ ΑΛΟΥΜΙΝΙΟΥ 16¨, ΑΕΡΟΤΟΜΗ, ΡΕΖΕΡΒΑ ΑΝΑΓΚΗΣ, ΕΜΠΡΟΣ/ΠΙΣΩ ΦΩΤΑ LED</t>
  </si>
  <si>
    <t>6 ΑΕΡΟΣΑΚΟΙ, VDC (με eQ2/ABS/EBD/ASR/MSR/BAS/BRAKE PREFILL/HILL HOLDER), ALFA DNA, START &amp; STOP, ΕΝΔΕΙΞΗ ΑΛΛΑΓΗΣ ΤΑΧΥΤΗΤΩΝ, ΣΥΣΤΗΜΑ ΠΑΡΑΚΟΛΟΥΘΗΣΗΣ ΠΙΕΣΗΣ ΕΛΑΣΤΙΚΩΝ (TPMS), ΑΥΤΟΜΑΤΟΣ ΔΙΖΩΝΙΚΟΣ ΚΛΙΜΑΤΙΣΜΟΣ, TRIP COMPUTER, ΗΧΟΣΥΣΤΗΜΑ INFOTAINMENT ΜΕ ΕΓΧΡΩΜΗ ΟΘΟΝΗ ΑΦΗΣ, ΘΥΡΑ USB, ΛΕΙΤΟΥΡΓΙΑ BLUETOOTH KAI XEΙΡΙΣΤΗΡΙA ΣΤΟ ΤΙΜΟΝΙ, ΗΛΕΚΤΡΙΚΑ ΠΑΡΑΘΥΡΑ (4) KAI ΚΑΘΡΕΠΤΕΣ, CRUISE CONTROL, ΠΡΟΒΟΛΕΙΣ ΟΜΙΧΛΗΣ, ΕΜΠΡΟΣ ΥΠΟΒΡΑΧΙΟΝΙΟ, ΚΕΝΤΡΙΚΟ ΚΛΕΙΔΩΜΑ ΜΕ ΤΗΛΕΧΕΙΡΙΣΜΟ, ΔΕΡΜΑΤΙΝΟ ΤΙΜΟΝΙ, ΖΑΝΤΕΣ ΑΛΟΥΜΙΝΙΟΥ 17¨, ΑΕΡΟΤΟΜΗ, ΡΕΖΕΡΒΑ ΑΝΑΓΚΗΣ, ΕΜΠΡΟΣ/ΠΙΣΩ ΦΩΤΑ LED, ΕΠΙΧΡΩΜΙΩΜΕΝΟ ΠΕΡΙΓΡΑΜΜΑ ΠΑΡΑΘΥΡΩΝ</t>
  </si>
  <si>
    <t>1.75 TBi 235hp QV TCT</t>
  </si>
  <si>
    <t>N/A</t>
  </si>
  <si>
    <t>6 ΑΕΡΟΣΑΚΟΙ, VDC (με eQ2/ABS/EBD/ASR/MSR/BAS/BRAKE PREFILL/HILL HOLDER), ALFA DNA, START &amp; STOP, ΑΥΤΟΜΑΤΟ ΚΙΒΩΤΙΟ ALFA TCT ΜΕ PADDLES ΑΛΛΑΓΗΣ ΤΑΧΥΤΗΤΩΝ ΣΤΟ ΤΙΜΟΝΙ, ΣΥΣΤΗΜΑ ΠΑΡΑΚΟΛΟΥΘΗΣΗΣ ΠΙΕΣΗΣ ΕΛΑΣΤΙΚΩΝ (TPMS), ΑΥΤΟΜΑΤΟΣ ΔΙΖΩΝΙΚΟΣ ΚΛΙΜΑΤΙΣΜΟΣ, TRIP COMPUTER, ΗΧΟΣΥΣΤΗΜΑ INFOTAINMENT ΜΕ ΕΓΧΡΩΜΗ ΟΘΟΝΗ ΑΦΗΣ, ΘΥΡΑ USB, ΛΕΙΤΟΥΡΓΙΑ BLUETOOTH KAI XEΙΡΙΣΤΗΡΙA ΣΤΟ ΤΙΜΟΝΙ, ΗΛΕΚΤΡΙΚΑ ΠΑΡΑΘΥΡΑ (4) KAI ΚΑΘΡΕΠΤΕΣ, CRUISE CONTROL, ΠΡΟΒΟΛΕΙΣ ΟΜΙΧΛΗΣ, ΕΜΠΡΟΣ ΥΠΟΒΡΑΧΙΟΝΙΟ, ΚΕΝΤΡΙΚΟ ΚΛΕΙΔΩΜΑ ΜΕ ΤΗΛΕΧΕΙΡΙΣΜΟ, ΔΕΡΜΑΤΙΝΟ ΤΙΜΟΝΙ, ΖΑΝΤΕΣ ΑΛΟΥΜΙΝΙΟΥ 17¨, ΑΕΡΟΤΟΜΗ, ΡΕΖΕΡΒΑ ΑΝΑΓΚΗΣ, ΕΜΠΡΟΣ/ΠΙΣΩ ΦΩΤΑ LED, ΕΠΙΧΡΩΜΙΩΜΕΝΟ ΠΕΡΙΓΡΑΜΜΑ ΠΑΡΑΘΥΡΩΝ</t>
  </si>
  <si>
    <t>6 ΑΕΡΟΣΑΚΟΙ, VDC (με eQ2/ABS/EBD/ASR/MSR/BAS/BRAKE PREFILL/HILL HOLDER), ALFA DNA, START &amp; STOP, ΑΥΤΟΜΑΤΟ ΚΙΒΩΤΙΟ ALFA TCT ΜΕ PADDLES ΑΛΛΑΓΗΣ ΤΑΧΥΤΗΤΩΝ ΣΤΟ ΤΙΜΟΝΙ,  ΣΥΣΤΗΜΑ ΠΑΡΑΚΟΛΟΥΘΗΣΗΣ ΠΙΕΣΗΣ ΕΛΑΣΤΙΚΩΝ (TPMS), ΑΥΤΟΜΑΤΟΣ ΔΙΖΩΝΙΚΟΣ ΚΛΙΜΑΤΙΣΜΟΣ, TRIP COMPUTER, ΗΧΟΣΥΣΤΗΜΑ INFOTAINMENT ΜΕ ΕΓΧΡΩΜΗ ΟΘΟΝΗ ΑΦΗΣ, ΘΥΡΑ USB, ΛΕΙΤΟΥΡΓΙΑ BLUETOOTH KAI XEΙΡΙΣΤΗΡΙA ΣΤΟ ΤΙΜΟΝΙ, ΗΛΕΚΤΡΙΚΑ ΠΑΡΑΘΥΡΑ (4) KAI ΚΑΘΡΕΠΤΕΣ, CRUISE CONTROL, ΠΡΟΒΟΛΕΙΣ ΟΜΙΧΛΗΣ, ΕΜΠΡΟΣ ΥΠΟΒΡΑΧΙΟΝΙΟ, ΚΕΝΤΡΙΚΟ ΚΛΕΙΔΩΜΑ ΜΕ ΤΗΛΕΧΕΙΡΙΣΜΟ, ΣΠΟΡ ΔΕΡΜΑΤΙΝΟ ΤΙΜΟΝΙ ΜΕ ΛΕΥΚΕΣ ΡΑΦΕΣ, ΖΑΝΤΕΣ ΑΛΟΥΜΙΝΙΟΥ 18¨, ΑΕΡΟΤΟΜΗ, ΠΛΕΥΡΙΚΑ ΜΑΡΣΠΙΕ, ΡΕΖΕΡΒΑ ΑΝΑΓΚΗΣ, ΕΜΠΡΟΣ/ΠΙΣΩ ΦΩΤΑ LED, ΕΠΙΧΡΩΜΙΩΜΕΝΟ ΠΕΡΙΓΡΑΜΜΑ ΠΑΡΑΘΥΡΩΝ, ΚΟΚΚΙΝΕΣ 4-ΠΙΣΤΟΝΕΣ ΔΑΓΚΑΝΕΣ ΦΡΕΝΩΝ, ΕΜΠΡΟΣ/ΠΙΣΩ ΑΙΣΘΗΤΗΡΕΣ ΣΤΑΘΜΕΥΣΗΣ ΜΕ ΟΠΤΙΚΗ ΕΝΔΕΙΞΗ, ΣΠΟΡ ΚΑΘΙΣΜΑΤΑ ΔΕΡΜΑ MICROFIBRA, ΣΠΟΡ ΠΕΝΤΑΛ ΑΛΟΥΜΙΝΙΟΥ, ΠΙΣΩ ΣΚΟΥΡΑ ΚΡΥΣΤΑΛΛΑ, ΠΙΣΩ ΥΠΟΒΡΑΧΙΟΝΙΟ, ΗΛΕΚΡΤΙΚΗ ΟΣΦΫΙΚΗ ΡΥΘΜΙΣΗ ΕΜΠΡΟΣ ΚΑΘΙΣΜΑΤΩΝ</t>
  </si>
  <si>
    <t>2644 - 2800</t>
  </si>
  <si>
    <t>Από 28156</t>
  </si>
  <si>
    <t>C5T</t>
  </si>
  <si>
    <t>π.χ 2 για σειρά</t>
  </si>
  <si>
    <t>π.χ 145 για MiTo</t>
  </si>
  <si>
    <t>ΣΥΝΔΥΑΖΕΤΑΙ ΥΠΟΧΡΕΩΤΙΚΑ ΜΕ 452. ΔΕΝ ΣΥΝΔΥΑΖΕΤΑΙ ΜΕ 454, 40Υ</t>
  </si>
  <si>
    <t>145.B37.2</t>
  </si>
  <si>
    <t>145.E37.2</t>
  </si>
  <si>
    <t>B37</t>
  </si>
  <si>
    <t>E37</t>
  </si>
  <si>
    <t>4C</t>
  </si>
  <si>
    <t>1.75 TBi 240hp TCT</t>
  </si>
  <si>
    <t>110</t>
  </si>
  <si>
    <t>643.110.0</t>
  </si>
  <si>
    <t>Normal Production</t>
  </si>
  <si>
    <t>ALFA 4C</t>
  </si>
  <si>
    <t>ΤΗΛΕΧΕΙΡΙΣΜΟΣ ΚΕΝΤΡΙΚΟΥ ΚΛΕΙΔΩΜΑΤΟΣ</t>
  </si>
  <si>
    <t>011</t>
  </si>
  <si>
    <t>ΤΙΜΟΝΙ ΡΥΘΜΙΖΟΜΕΝΟ ΚΑΘ'ΥΨΟΣ</t>
  </si>
  <si>
    <t>ΗΛΕΚΤΡΙΚΑ ΠΑΡΑΘΥΡΑ</t>
  </si>
  <si>
    <t xml:space="preserve">ΕΞΩΤΕΡΙΚΟΙ ΚΑΘΡΕΠΤΕΣ ΗΛΕΚΤΡΙΚΑ ΡΥΘΜΙΖΟΜΕΝΟΙ ΚΑΙ ΘΕΡΜΑΙΝΟΜΕΝΟΙ </t>
  </si>
  <si>
    <t>RADIO NAV</t>
  </si>
  <si>
    <t>082</t>
  </si>
  <si>
    <t>ΑΓΩΝΙΣΤΙΚΑ ΕΛΑΣΤΙΚΑ (205/40 R18 ΕΜΠΡΟΣ &amp; 235/35 R19 ΠΙΣΩ)</t>
  </si>
  <si>
    <t>ΔΕΡΜΑΤΙΝΟ ΑΓΩΝΙΣΤΙΚΟ ΤΙΜΟΝΙ</t>
  </si>
  <si>
    <t>ΔΕΡΜΑΤΙΝΟ ΑΓΩΝΙΣΤΙΚΟ ΤΙΜΟΝΙ ΜΕ ΚΟΚΚΙΝΕΣ ΡΑΦΕΣ ΚΑΙ MICROFIBRA</t>
  </si>
  <si>
    <t>ΠΑΤΑΚΙΑ ΑΠΟ PVC ΒΙΔΩΜΕΝΑ ΣΤΟ ΠΑΤΩΜΑ</t>
  </si>
  <si>
    <t>ΠΙΝΑΚΑΣ ΟΡΓΑΝΩΝ ΜΕ ΟΘΟΝΗ ΥΨΗΛΗΣ ΑΝΑΛΥΣΗΣ TFT</t>
  </si>
  <si>
    <t>ΚΟΚΚΙΝΕΣ 4-ΠΙΣΤΟΝΕΣ ΔΑΓΚΑΝΕΣ</t>
  </si>
  <si>
    <t>4TA</t>
  </si>
  <si>
    <t>4TB</t>
  </si>
  <si>
    <t>ΚΙΤΡΙΝΕΣ 4-ΠΙΣΤΟΝΕΣ ΔΑΓΚΑΝΕΣ</t>
  </si>
  <si>
    <t>ΜΑΥΡΕΣ 4-ΠΙΣΤΟΝΕΣ ΔΑΓΚΑΝΕΣ</t>
  </si>
  <si>
    <t>52Β</t>
  </si>
  <si>
    <t>ΠΙΣΩ ΑΙΣΘΗΤΗΡΕΣ ΣΤΑΘΜΕΥΣΗΣ ΜΕ ΟΠΤΙΚΗ ΕΝΔΕΙΞΗ</t>
  </si>
  <si>
    <t>ΣΠΟΡ ΣΑΛΟΝΙ ΜΕ ΔΕΡΜΑ MICROFIBRA ΚΑΙ ΚΟΚΚΙΝΕΣ ΡΑΦΕΣ</t>
  </si>
  <si>
    <t>ΣΠΟΡ ΠΕΝΤΑΛ ΑΛΟΥΜΙΝΙΟΥ ΜΕ ΥΠΟΠΟΔΙΟ</t>
  </si>
  <si>
    <t>5EN</t>
  </si>
  <si>
    <t>ΔΙΑΚΟΣΜΗΤΙΚΟ ΠΛΑΙΣΙΟ ΤΑΜΠΛΟ ΑΠΟ ΑΛΟΥΜΙΝΙΟ ΜΕ LASER ΚΟΠΗ (ΣΤΗΝ ΠΛΕΥΡΑ ΤΟΥ ΣΥΝΟΔΗΓΟΥ)</t>
  </si>
  <si>
    <t>ΠΛΑΙΣΙΑ ΕΜΠΡΟΣ ΦΩΤΩΝ ΑΠΟ ΑΝΘΡΑΚΟΝΗΜΑΤΑ</t>
  </si>
  <si>
    <t>5J3</t>
  </si>
  <si>
    <t>ΚΟΝΣΟΛΑ ΧΕΙΡΟΦΡΕΝΟΥ, ΕΣΩΤΕΡΙΚΕΣ ΧΕΙΡΟΛΑΒΕΣ ΣΕ ΚΟΚΚΙΝΟ ΧΡΩΜΑ</t>
  </si>
  <si>
    <t>5WL</t>
  </si>
  <si>
    <t>ΕΞΩΤΕΡΙΚΗ ΚΟΥΚΟΥΛΑ ΠΡΟΣΤΑΣΙΑΣ</t>
  </si>
  <si>
    <t>5WQ</t>
  </si>
  <si>
    <t>ΒΕΛΟΥΔΙΝΑ ΜΑΥΡΑ ΠΑΤΑΚΙΑ ΜΕ ΛΟΓΟΤΥΠΟ 4C</t>
  </si>
  <si>
    <t>ΑΝΑΠΤΗΡΑΣ</t>
  </si>
  <si>
    <t>ΜΑΥΡΟ ΔΕΡΜΑΤΙΝΟ ΣΑΛΟΝΙ</t>
  </si>
  <si>
    <t>ΚΟΚΚΙΝΟ ΔΕΡΜΑΤΙΝΟ ΣΑΛΟΝΙ</t>
  </si>
  <si>
    <t>74M</t>
  </si>
  <si>
    <t>ΕΜΠΡΟΣ ΠΡΟΒΟΛΕΙΣ BI-LED</t>
  </si>
  <si>
    <t>ΦΟΡΤΙΣΤΗΣ ΓΙΑ ΣΥΝΤΗΡΗΣΗ ΜΠΑΤΑΡΙΑΣ</t>
  </si>
  <si>
    <t>ΑΓΩΝΙΣΤΙΚΗ ΕΞΑΤΜΙΣΗ</t>
  </si>
  <si>
    <t>XEB</t>
  </si>
  <si>
    <t>ΣΠΟΡ ΠΙΣΩ ΔΙΑΧΥΤΗΣ ΜΕ ΑΝΟΔΙΟΜΕΝΟ ΠΛΑΙΣΙΟ</t>
  </si>
  <si>
    <t>KIT ΕΠΙΣΚΕΥΗΣ ΕΛΑΣΤΙΚΟΥ FIX &amp; GO</t>
  </si>
  <si>
    <t>4GD</t>
  </si>
  <si>
    <t>XSQ</t>
  </si>
  <si>
    <t>ΔΙΑΚΟΣΜΗΤΙΚΟ ΠΛΑΙΣΙΟ ΑΠΌ ΑΝΘΡΑΚΟΝΗΜΑΤΑ ΣΤΟΝ ΠΙΝΑΚΑ ΟΡΓΑΝΩΝ</t>
  </si>
  <si>
    <t>D.N.A. ΜΕ 4 ΕΠΙΛΟΓΕΣ ΟΔΗΓΗΣΗΣ (RACING, DYNAMIC, NATURAL, ALL WEATHER)</t>
  </si>
  <si>
    <t>ΖΑΝΤΕΣ ΑΛΟΥΜΙΝΙΟΥ SPORT 17" ΕΜΠΡΟΣ / 18'' ΠΙΣΩ</t>
  </si>
  <si>
    <t>ΖΑΝΤΕΣ ΑΛΟΥΜΙΝΙΟΥ ΣΚΟΥΡΕΣ 17" ΕΜΠΡΟΣ / 18'' ΠΙΣΩ</t>
  </si>
  <si>
    <t>ΖΑΝΤΕΣ ΑΛΟΥΜΙΝΙΟΥ 8C 18" ΕΜΠΡΟΣ / 19'' ΠΙΣΩ</t>
  </si>
  <si>
    <t>7FK</t>
  </si>
  <si>
    <t>ΜΕΤΑΛΛΙΚΟ ΧΡΩΜΑ ΓΚΡΙ BASALTO (ΚΩΔ. ΧΡΩΜΑΤΟΣ 672)</t>
  </si>
  <si>
    <t>5CΒ</t>
  </si>
  <si>
    <t>ΧΡΩΜΑ ΠΑΣΤΕΛ ΛΕΥΚΟ (ΚΩΔ. ΧΡΩΜΑΤΟΣ 214)</t>
  </si>
  <si>
    <t>5JQ</t>
  </si>
  <si>
    <t>ΧΡΩΜΑ ΤΡΙΠΛΗΣ ΕΠΙΣΤΡΩΣΗΣ ΚΟΚΚΙΝΟ COMPETIZIONE (ΚΩΔ. ΧΡΩΜΑΤΟΣ 115)</t>
  </si>
  <si>
    <t>6FW</t>
  </si>
  <si>
    <t>ΧΡΩΜΑ ΤΡΙΠΛΗΣ ΕΠΙΣΤΡΩΣΗΣ ΛΕΥΚΟ MADRAPERLA (ΚΩΔ. ΧΡΩΜΑΤΟΣ 216)</t>
  </si>
  <si>
    <t>74F</t>
  </si>
  <si>
    <t>ΧΡΩΜΑ ΠΑΣΤΕΛ ΚΟΚΚΙΝΟ ALFA (ΚΩΔ. ΧΡΩΜΑΤΟΣ 289)</t>
  </si>
  <si>
    <t>ΑΥΤΟΜΑΤΟ ΚΙΒΩΤΙΟ ΔΙΠΛΟΥ ΣΥΜΠΛΕΚΤΗ TCT ΜΕ ΛΕΙΤΟΥΡΓΙΑ LAUNCH CONTROL ΚΑΙ ΧΕΙΡΙΣΤΗΡΙΑ ΑΛΛΑΓΗΣ ΤΑΧΥΤΗΤΩΝ (PADDLES) ΣΤΟ ΤΙΜΟΝΙ</t>
  </si>
  <si>
    <t>ΚΙΤ ΑΝΑΡΤΗΣΗΣ (ΕΙΔΙΚΕΣ ΡΥΘΜΙΣΕΙΣ ΣΤΑ ΑΜΟΡΤΙΣΕΡ &amp; ΣΤΗΝ ΠΙΣΩ ΑΝΤΙΣΤΡΕΠΤΙΚΗ) ΓΙΑ ΜΕΓΙΣΤΟ ΚΡΑΤΗΜΑ</t>
  </si>
  <si>
    <r>
      <rPr>
        <b/>
        <sz val="24"/>
        <rFont val="Tahoma"/>
        <family val="2"/>
        <charset val="161"/>
      </rPr>
      <t>Racing</t>
    </r>
    <r>
      <rPr>
        <sz val="24"/>
        <rFont val="Tahoma"/>
        <family val="2"/>
        <charset val="161"/>
      </rPr>
      <t>: ΖΑΝΤΕΣ ΑΛΟΥΜΙΝΙΟΥ 8C (18'' ΕΜΠΡΟΣ / 19'' ΠΙΣΩ), ΑΓΩΝΙΣΤΙΚΑ ΕΛΑΣΤΙΚΑ, ΚΙΤ ΑΝΑΡΤΗΣΗΣ, ΑΓΩΝΙΣΤΙΚΗ ΕΞΑΤΜΙΣΗ, ΑΓΩΝΙΣΤΙΚΟ ΤΙΜΟΝΙ ΜΕ ΚΟΚΚΙΝΕΣ ΡΑΦΕΣ (421+141+377+947+321).</t>
    </r>
  </si>
  <si>
    <t>240 / 6000</t>
  </si>
  <si>
    <t>350 / 2200 - 4250</t>
  </si>
  <si>
    <t>ΣΥΝΔΥΑΖΕΤΑΙ ΥΠΟΧΡΕΩΤΙΚΑ ΜΕ 4YV</t>
  </si>
  <si>
    <t>ΣΥΝΔΥΑΖΕΤΑΙ ΥΠΟΧΡΕΩΤΙΚΑ ΜΕ 388</t>
  </si>
  <si>
    <t>ΣΥΝΔΥΑΖΕΤΑΙ ΥΠΟΧΡΕΩΤΙΚΑ ΜΕ 74Μ</t>
  </si>
  <si>
    <t>ΣΥΝΔΥΑΖΕΤΑΙ ΥΠΟΧΡΕΩΤΙΚΑ ΜΕ 732</t>
  </si>
  <si>
    <t>ΣΥΝΔΥΑΖΕΤΑΙ ΥΠΟΧΡΕΩΤΙΚΑ ΜΕ 421. ΔΕΝ ΣΥΝΔΥΑΖΕΤΑΙ ΜΕ 431, 433</t>
  </si>
  <si>
    <t>Οκτώβριος 2013</t>
  </si>
  <si>
    <t>ΣΥΝΔΥΑΖΕΤΑΙ ΥΠΟΧΡΕΩΤΙΚΑ ΜΕ (177, 275, 5KV) Ή (275, 454, 5KV)</t>
  </si>
  <si>
    <r>
      <rPr>
        <b/>
        <sz val="24"/>
        <rFont val="Tahoma"/>
        <family val="2"/>
        <charset val="161"/>
      </rPr>
      <t>Luxury</t>
    </r>
    <r>
      <rPr>
        <sz val="24"/>
        <rFont val="Tahoma"/>
        <family val="2"/>
        <charset val="161"/>
      </rPr>
      <t xml:space="preserve">: ΔΕΡΜΑ MICROFIBRA, ΕΜΠΡΟΣ ΠΡΟΒΟΛΕΙΣ BI-LED, ΠΛΑΙΣΙΑ ΦΩΤΩΝ ΑΠO ΑΝΘΡΑΚΟΝΗΜΑΤΑ (52J+74M+5IF) </t>
    </r>
  </si>
  <si>
    <r>
      <rPr>
        <b/>
        <sz val="34"/>
        <rFont val="Tahoma"/>
        <family val="2"/>
        <charset val="161"/>
      </rPr>
      <t>Sport QV</t>
    </r>
    <r>
      <rPr>
        <sz val="24"/>
        <rFont val="Tahoma"/>
        <family val="2"/>
        <charset val="161"/>
      </rPr>
      <t>: ΔΙΑΚΟΣΜΗΤΙΚΟ ΜΑΡΣΠΙΕ ΑΛΟΥΜΙΝΙΟΥ, ΠΙΣΩ ΣΚΟΥΡΑ ΚΡΥΣΤΑΛΛΑ, ΣΠΟΡ ΔΕΡΜΑΤΙΝΟ ΤΙΜΟΝΙ ΜΕ ΛΕΥΚΕΣ ΡΑΦΕΣ, ΣΠΟΡ ΠΙΣΩ ΑΝΑΡΤΗΣΗ, ΣΠΟΡ ΠΕΝΤΑΛ ΑΛΟΥΜΙΝΙΟΥ, ΔΙΑΚΟΣΜΗΤΙΚΟ ΤΑΜΠΛΟ ΑΠΟ ΣΚΟΥΡΟ ΑΛΟΥΜΙΝΙΟ, ΚΑΛΥΜΜΑΤΑ ΕΞΩΤΕΡΙΚΩΝ ΚΑΘΡΕΦΤΩΝ TITANIUM, ΕΞΩΤΕΡΙΚΕΣ ΧΕΙΡΟΛΑΒΕΣ TITANIUM, ΣΚΟΥΡΟΧΡΩΜΟΙ ΠΡΟΒΟΛΕΙΣ, ΜΑΥΡΗ ΕΠΕΝΔΥΣΗ ΣΕ ΟΥΡΑΝΟ ΚΑΙ ΚΟΛΩΝΕΣ (ΕΣΩΤΕΡΙΚΟ), ΖΑΝΤΕΣ ΑΛΟΥΜΙΝΙΟΥ 18'', ΠΛΕΥΡΙΚΑ ΣΠΟΪΛΕΡ, ΚΟΚΚΙΝΕΣ ΔΑΓΚΑΝΕΣ ΦΡΕΝΩΝ, ΣΠΟΡ ΣΑΛΟΝΙ ΔΕΡΜΑ ALCANTARA</t>
    </r>
  </si>
  <si>
    <t>ΣΥΝΔΥΑΖΕΤΑΙ ΥΠΟΧΡΕΩΤΙΚΑ ΜΕ (435 Ή 439 Ή 4ΑΥ Ή 55Ε) ΚΑΙ [(5ΚV, 732) Ή ((321, 212)] ΚΑΙ [(177, 275) Ή (454, 275)]</t>
  </si>
  <si>
    <t>7FL</t>
  </si>
  <si>
    <t>ΗΛΕΚΤΡΙΚΑ ΑΝΟΙΓΟΜΕΝΗ ΟΡΟΦΗ</t>
  </si>
  <si>
    <t>2ο ΚΛΕΙΔΙ ΜΕ ΤΗΛΕΧΕΙΡΙΣΜΟ</t>
  </si>
</sst>
</file>

<file path=xl/styles.xml><?xml version="1.0" encoding="utf-8"?>
<styleSheet xmlns="http://schemas.openxmlformats.org/spreadsheetml/2006/main" xmlns:mc="http://schemas.openxmlformats.org/markup-compatibility/2006" xmlns:x14ac="http://schemas.microsoft.com/office/spreadsheetml/2009/9/ac" mc:Ignorable="x14ac">
  <numFmts count="78">
    <numFmt numFmtId="164" formatCode="_(* #,##0_);_(* \(#,##0\);_(* &quot;-&quot;_);_(@_)"/>
    <numFmt numFmtId="165" formatCode="_(* #,##0.00_);_(* \(#,##0.00\);_(* &quot;-&quot;??_);_(@_)"/>
    <numFmt numFmtId="166" formatCode="&quot;$&quot;#,##0_);\(&quot;$&quot;#,##0\)"/>
    <numFmt numFmtId="167" formatCode="&quot;$&quot;#,##0_);[Red]\(&quot;$&quot;#,##0\)"/>
    <numFmt numFmtId="168" formatCode="&quot;$&quot;#,##0.00_);\(&quot;$&quot;#,##0.00\)"/>
    <numFmt numFmtId="169" formatCode="&quot;$&quot;#,##0.00_);[Red]\(&quot;$&quot;#,##0.00\)"/>
    <numFmt numFmtId="170" formatCode="_(&quot;$&quot;* #,##0.00_);_(&quot;$&quot;* \(#,##0.00\);_(&quot;$&quot;* &quot;-&quot;??_);_(@_)"/>
    <numFmt numFmtId="171" formatCode="General_)"/>
    <numFmt numFmtId="172" formatCode="#,##0\ [$€-1];[Red]\-#,##0\ [$€-1]"/>
    <numFmt numFmtId="173" formatCode="#,##0.00\ [$€-1]"/>
    <numFmt numFmtId="174" formatCode="#,##0\ [$€-1]"/>
    <numFmt numFmtId="175" formatCode="0.0"/>
    <numFmt numFmtId="176" formatCode="#,##0_ ;[Red]\-#,##0\ "/>
    <numFmt numFmtId="177" formatCode="#,##0.0"/>
    <numFmt numFmtId="178" formatCode="_-&quot;€&quot;\ * #,##0_-;\-&quot;€&quot;\ * #,##0_-;_-&quot;€&quot;\ * &quot;-&quot;_-;_-@_-"/>
    <numFmt numFmtId="179" formatCode="_-* #,##0_-;\-* #,##0_-;_-* &quot;-&quot;_-;_-@_-"/>
    <numFmt numFmtId="180" formatCode="_-* #,##0.00_-;\-* #,##0.00_-;_-* &quot;-&quot;??_-;_-@_-"/>
    <numFmt numFmtId="181" formatCode="&quot;L.&quot;\ #,##0;[Red]\-&quot;L.&quot;\ #,##0"/>
    <numFmt numFmtId="182" formatCode="d/m/yy"/>
    <numFmt numFmtId="183" formatCode="_-[$€-2]\ * #,##0.00_-;\-[$€-2]\ * #,##0.00_-;_-[$€-2]\ * &quot;-&quot;??_-"/>
    <numFmt numFmtId="184" formatCode="_ * #,##0.00_ ;_ * \-#,##0.00_ ;_ * &quot;-&quot;??_ ;_ @_ "/>
    <numFmt numFmtId="185" formatCode="&quot;£&quot;#,##0;\-&quot;£&quot;#,##0"/>
    <numFmt numFmtId="186" formatCode="_-* #,##0\ &quot;zl&quot;_-;\-* #,##0\ &quot;zl&quot;_-;_-* &quot;-&quot;\ &quot;zl&quot;_-;_-@_-"/>
    <numFmt numFmtId="187" formatCode="_-* #,##0\ _z_l_-;\-* #,##0\ _z_l_-;_-* &quot;-&quot;\ _z_l_-;_-@_-"/>
    <numFmt numFmtId="188" formatCode="_-* #,##0.00\ &quot;zl&quot;_-;\-* #,##0.00\ &quot;zl&quot;_-;_-* &quot;-&quot;??\ &quot;zl&quot;_-;_-@_-"/>
    <numFmt numFmtId="189" formatCode="_-* #,##0.00\ _z_l_-;\-* #,##0.00\ _z_l_-;_-* &quot;-&quot;??\ _z_l_-;_-@_-"/>
    <numFmt numFmtId="190" formatCode="#,##0\ &quot;F&quot;;[Red]\-#,##0\ &quot;F&quot;"/>
    <numFmt numFmtId="191" formatCode="\.\ \ @"/>
    <numFmt numFmtId="192" formatCode="\ @"/>
    <numFmt numFmtId="193" formatCode="d\-mmmm\-yyyy"/>
    <numFmt numFmtId="194" formatCode="mmmm\ d\,\ yyyy"/>
    <numFmt numFmtId="195" formatCode="mmm"/>
    <numFmt numFmtId="196" formatCode="&quot;$&quot;#,##0;\-&quot;$&quot;#,##0"/>
    <numFmt numFmtId="197" formatCode="#,##0.000"/>
    <numFmt numFmtId="198" formatCode="yyyy"/>
    <numFmt numFmtId="199" formatCode="\U\S\$#,##0.00;\(\U\S\$#,##0.00\)"/>
    <numFmt numFmtId="200" formatCode="\(0.00%"/>
    <numFmt numFmtId="201" formatCode="\+0.00%\+"/>
    <numFmt numFmtId="202" formatCode="0.00%\)"/>
    <numFmt numFmtId="203" formatCode="#,##0.000_);\(#,##0.000\)"/>
    <numFmt numFmtId="204" formatCode="#,##0.00\ \ "/>
    <numFmt numFmtId="205" formatCode="###0;[Red]\(###0\)"/>
    <numFmt numFmtId="206" formatCode="#,##0.0_-;\-#,##0.0_-;#_,#_-"/>
    <numFmt numFmtId="207" formatCode="#,##0.00_-;[Red]\-#,##0.00_-;#_,##_-"/>
    <numFmt numFmtId="208" formatCode="_(* #,##0.0_)_-;_(* \(#,##0.0\)_-;_(* &quot;-&quot;??_)_-;_(@_)_-"/>
    <numFmt numFmtId="209" formatCode="_-* #,##0\ &quot;DM&quot;_-;\-* #,##0\ &quot;DM&quot;_-;_-* &quot;-&quot;\ &quot;DM&quot;_-;_-@_-"/>
    <numFmt numFmtId="210" formatCode="_-* #,##0\ _D_M_-;\-* #,##0\ _D_M_-;_-* &quot;-&quot;\ _D_M_-;_-@_-"/>
    <numFmt numFmtId="211" formatCode="_-* #,##0.00\ &quot;DM&quot;_-;\-* #,##0.00\ &quot;DM&quot;_-;_-* &quot;-&quot;??\ &quot;DM&quot;_-;_-@_-"/>
    <numFmt numFmtId="212" formatCode="_-* #,##0.00\ _D_M_-;\-* #,##0.00\ _D_M_-;_-* &quot;-&quot;??\ _D_M_-;_-@_-"/>
    <numFmt numFmtId="213" formatCode="_-* #,##0\ &quot;pta&quot;_-;\-* #,##0\ &quot;pta&quot;_-;_-* &quot;-&quot;\ &quot;pta&quot;_-;_-@_-"/>
    <numFmt numFmtId="214" formatCode="_-* #,##0\ _p_t_a_-;\-* #,##0\ _p_t_a_-;_-* &quot;-&quot;\ _p_t_a_-;_-@_-"/>
    <numFmt numFmtId="215" formatCode="_-* #,##0.00\ &quot;pta&quot;_-;\-* #,##0.00\ &quot;pta&quot;_-;_-* &quot;-&quot;??\ &quot;pta&quot;_-;_-@_-"/>
    <numFmt numFmtId="216" formatCode="_-* #,##0.00\ _p_t_a_-;\-* #,##0.00\ _p_t_a_-;_-* &quot;-&quot;??\ _p_t_a_-;_-@_-"/>
    <numFmt numFmtId="217" formatCode="#,##0.00000"/>
    <numFmt numFmtId="218" formatCode="#.##000"/>
    <numFmt numFmtId="219" formatCode="\$#,#00"/>
    <numFmt numFmtId="220" formatCode="%#,#00"/>
    <numFmt numFmtId="221" formatCode="#,#00"/>
    <numFmt numFmtId="222" formatCode="#.##0,"/>
    <numFmt numFmtId="223" formatCode="\$#,"/>
    <numFmt numFmtId="224" formatCode="#,##0.0000000000"/>
    <numFmt numFmtId="225" formatCode="#,##0.0;[Red]\-#,##0.0"/>
    <numFmt numFmtId="226" formatCode="#,##0.00_);\(#,##0.00\);&quot;-&quot;_)"/>
    <numFmt numFmtId="227" formatCode="#,##0;\(#,##0\)"/>
    <numFmt numFmtId="228" formatCode="h\.mm"/>
    <numFmt numFmtId="229" formatCode="h\.mm\.ss"/>
    <numFmt numFmtId="230" formatCode="#,##0.0;[Black]\-#,##0.0"/>
    <numFmt numFmtId="231" formatCode="&quot;-&quot;@"/>
    <numFmt numFmtId="232" formatCode="_(&quot;$&quot;* #,##0_);_(&quot;$&quot;* \(#,##0\);_(&quot;$&quot;* &quot;-&quot;_);_(@_)"/>
    <numFmt numFmtId="233" formatCode="_-&quot;L.&quot;\ * #,##0.00_-;\-&quot;L.&quot;\ * #,##0.00_-;_-&quot;L.&quot;\ * &quot;-&quot;??_-;_-@_-"/>
    <numFmt numFmtId="234" formatCode="0.00_)"/>
    <numFmt numFmtId="235" formatCode="#."/>
    <numFmt numFmtId="236" formatCode="0.000"/>
    <numFmt numFmtId="237" formatCode="0.0000%"/>
    <numFmt numFmtId="238" formatCode="#,##0.0_);\(#,##0.0\)"/>
    <numFmt numFmtId="239" formatCode="#,##0.00\ &quot;F&quot;;[Red]\-#,##0.00\ &quot;F&quot;"/>
    <numFmt numFmtId="240" formatCode="0\ ;\ \(0\)"/>
    <numFmt numFmtId="241" formatCode=".0."/>
  </numFmts>
  <fonts count="169">
    <font>
      <sz val="10"/>
      <name val="Arial"/>
      <charset val="161"/>
    </font>
    <font>
      <sz val="10"/>
      <name val="Arial"/>
      <family val="2"/>
      <charset val="161"/>
    </font>
    <font>
      <b/>
      <sz val="36"/>
      <name val="Tahoma"/>
      <family val="2"/>
    </font>
    <font>
      <sz val="24"/>
      <name val="Tahoma"/>
      <family val="2"/>
    </font>
    <font>
      <sz val="28"/>
      <name val="Tahoma"/>
      <family val="2"/>
    </font>
    <font>
      <u/>
      <sz val="36"/>
      <color indexed="12"/>
      <name val="Arial"/>
      <family val="2"/>
    </font>
    <font>
      <u/>
      <sz val="10"/>
      <color indexed="12"/>
      <name val="Arial"/>
      <family val="2"/>
      <charset val="161"/>
    </font>
    <font>
      <sz val="10"/>
      <name val="Courier"/>
      <family val="1"/>
      <charset val="161"/>
    </font>
    <font>
      <sz val="10"/>
      <name val="Century Gothic"/>
      <family val="2"/>
    </font>
    <font>
      <sz val="18"/>
      <name val="Century Gothic"/>
      <family val="2"/>
    </font>
    <font>
      <sz val="12"/>
      <name val="Century Gothic"/>
      <family val="2"/>
    </font>
    <font>
      <sz val="10"/>
      <color indexed="56"/>
      <name val="Arial"/>
      <family val="2"/>
      <charset val="161"/>
    </font>
    <font>
      <b/>
      <i/>
      <sz val="20"/>
      <color indexed="9"/>
      <name val="Arial"/>
      <family val="2"/>
    </font>
    <font>
      <sz val="10"/>
      <color indexed="10"/>
      <name val="Arial"/>
      <family val="2"/>
      <charset val="161"/>
    </font>
    <font>
      <b/>
      <sz val="10"/>
      <color indexed="56"/>
      <name val="Comic Sans MS"/>
      <family val="4"/>
    </font>
    <font>
      <b/>
      <sz val="16"/>
      <color indexed="63"/>
      <name val="Century Gothic"/>
      <family val="2"/>
    </font>
    <font>
      <sz val="10"/>
      <color indexed="63"/>
      <name val="Comic Sans MS"/>
      <family val="4"/>
    </font>
    <font>
      <b/>
      <sz val="10"/>
      <color indexed="63"/>
      <name val="Comic Sans MS"/>
      <family val="4"/>
    </font>
    <font>
      <sz val="10"/>
      <color indexed="63"/>
      <name val="Arial"/>
      <family val="2"/>
      <charset val="161"/>
    </font>
    <font>
      <sz val="10"/>
      <name val="Arial"/>
      <family val="2"/>
      <charset val="161"/>
    </font>
    <font>
      <b/>
      <sz val="12"/>
      <color indexed="63"/>
      <name val="Comic Sans MS"/>
      <family val="4"/>
    </font>
    <font>
      <sz val="11"/>
      <name val="?? ?????"/>
      <family val="3"/>
      <charset val="128"/>
    </font>
    <font>
      <b/>
      <sz val="11"/>
      <name val="Arial"/>
      <family val="2"/>
    </font>
    <font>
      <sz val="10"/>
      <color indexed="8"/>
      <name val="MS Sans Serif"/>
      <family val="2"/>
      <charset val="161"/>
    </font>
    <font>
      <sz val="10"/>
      <name val="MS Sans Serif"/>
      <family val="2"/>
    </font>
    <font>
      <sz val="11"/>
      <name val="??"/>
      <family val="1"/>
      <charset val="128"/>
    </font>
    <font>
      <sz val="10"/>
      <color indexed="18"/>
      <name val="Arial"/>
      <family val="2"/>
    </font>
    <font>
      <sz val="10"/>
      <name val="Arial"/>
      <family val="2"/>
    </font>
    <font>
      <sz val="8"/>
      <color indexed="9"/>
      <name val="Arial"/>
      <family val="2"/>
    </font>
    <font>
      <sz val="10"/>
      <color indexed="9"/>
      <name val="Arial"/>
      <family val="2"/>
    </font>
    <font>
      <sz val="8"/>
      <color indexed="18"/>
      <name val="Arial"/>
      <family val="2"/>
    </font>
    <font>
      <i/>
      <sz val="10"/>
      <color indexed="13"/>
      <name val="Arial"/>
      <family val="2"/>
    </font>
    <font>
      <sz val="10"/>
      <color indexed="13"/>
      <name val="Arial"/>
      <family val="2"/>
    </font>
    <font>
      <b/>
      <i/>
      <sz val="9"/>
      <name val="Arial"/>
      <family val="2"/>
    </font>
    <font>
      <b/>
      <sz val="9"/>
      <name val="Arial"/>
      <family val="2"/>
    </font>
    <font>
      <sz val="8"/>
      <name val="Arial"/>
      <family val="2"/>
    </font>
    <font>
      <sz val="8"/>
      <color indexed="62"/>
      <name val="Arial"/>
      <family val="2"/>
    </font>
    <font>
      <b/>
      <sz val="10"/>
      <color indexed="9"/>
      <name val="Arial"/>
      <family val="2"/>
    </font>
    <font>
      <i/>
      <sz val="10"/>
      <name val="Arial"/>
      <family val="2"/>
    </font>
    <font>
      <b/>
      <i/>
      <sz val="8"/>
      <color indexed="62"/>
      <name val="Arial"/>
      <family val="2"/>
    </font>
    <font>
      <sz val="11"/>
      <name val="?? ??"/>
      <family val="1"/>
      <charset val="128"/>
    </font>
    <font>
      <sz val="12"/>
      <name val="Arial"/>
      <family val="2"/>
    </font>
    <font>
      <b/>
      <sz val="10"/>
      <name val="Arial"/>
      <family val="2"/>
    </font>
    <font>
      <b/>
      <sz val="10"/>
      <name val="Arial"/>
      <family val="2"/>
      <charset val="162"/>
    </font>
    <font>
      <sz val="10"/>
      <name val="Arial"/>
      <family val="2"/>
      <charset val="162"/>
    </font>
    <font>
      <sz val="10"/>
      <color indexed="20"/>
      <name val="Arial"/>
      <family val="2"/>
    </font>
    <font>
      <sz val="1"/>
      <color indexed="8"/>
      <name val="Courier"/>
      <family val="3"/>
    </font>
    <font>
      <sz val="10"/>
      <name val="Times New Roman"/>
      <family val="1"/>
      <charset val="161"/>
    </font>
    <font>
      <sz val="8"/>
      <name val="Arial"/>
      <family val="2"/>
      <charset val="238"/>
    </font>
    <font>
      <i/>
      <sz val="10"/>
      <color indexed="10"/>
      <name val="Times New Roman"/>
      <family val="1"/>
    </font>
    <font>
      <sz val="10"/>
      <color indexed="8"/>
      <name val="Arial"/>
      <family val="2"/>
    </font>
    <font>
      <sz val="10"/>
      <name val="Arial"/>
      <family val="2"/>
      <charset val="161"/>
    </font>
    <font>
      <sz val="10"/>
      <name val="Arial CE"/>
      <charset val="238"/>
    </font>
    <font>
      <sz val="10"/>
      <color indexed="19"/>
      <name val="Times New Roman"/>
      <family val="1"/>
    </font>
    <font>
      <i/>
      <sz val="10"/>
      <color indexed="11"/>
      <name val="Times New Roman"/>
      <family val="1"/>
    </font>
    <font>
      <sz val="12"/>
      <color indexed="22"/>
      <name val="Arial"/>
      <family val="2"/>
      <charset val="161"/>
    </font>
    <font>
      <i/>
      <sz val="10"/>
      <color indexed="12"/>
      <name val="Times New Roman"/>
      <family val="1"/>
    </font>
    <font>
      <b/>
      <sz val="12"/>
      <name val="Arial"/>
      <family val="2"/>
    </font>
    <font>
      <u/>
      <sz val="10"/>
      <color indexed="36"/>
      <name val="Arial"/>
      <family val="2"/>
      <charset val="161"/>
    </font>
    <font>
      <u/>
      <sz val="10"/>
      <color indexed="12"/>
      <name val="Arial"/>
      <family val="2"/>
      <charset val="161"/>
    </font>
    <font>
      <sz val="10"/>
      <color indexed="8"/>
      <name val="Times New Roman"/>
      <family val="1"/>
    </font>
    <font>
      <sz val="8"/>
      <name val="Arial"/>
      <family val="2"/>
      <charset val="161"/>
    </font>
    <font>
      <b/>
      <sz val="8"/>
      <name val="Arial"/>
      <family val="2"/>
      <charset val="238"/>
    </font>
    <font>
      <sz val="10"/>
      <name val="Arial"/>
      <family val="2"/>
      <charset val="161"/>
    </font>
    <font>
      <sz val="10"/>
      <name val="MS Sans Serif"/>
      <family val="2"/>
      <charset val="161"/>
    </font>
    <font>
      <sz val="10"/>
      <color indexed="8"/>
      <name val="MS Sans Serif"/>
      <family val="2"/>
      <charset val="161"/>
    </font>
    <font>
      <sz val="10"/>
      <name val="Courier"/>
      <family val="1"/>
      <charset val="161"/>
    </font>
    <font>
      <sz val="12"/>
      <name val="Helv"/>
      <charset val="238"/>
    </font>
    <font>
      <sz val="9"/>
      <name val="Helv"/>
    </font>
    <font>
      <b/>
      <sz val="14"/>
      <name val="Arial"/>
      <family val="2"/>
    </font>
    <font>
      <sz val="12"/>
      <color indexed="8"/>
      <name val="Times New Roman"/>
      <family val="1"/>
    </font>
    <font>
      <sz val="12"/>
      <color indexed="22"/>
      <name val="Arial"/>
      <family val="2"/>
    </font>
    <font>
      <i/>
      <sz val="10"/>
      <color indexed="23"/>
      <name val="Times New Roman"/>
      <family val="1"/>
    </font>
    <font>
      <sz val="9"/>
      <name val="Times New Roman"/>
      <family val="1"/>
    </font>
    <font>
      <b/>
      <sz val="10"/>
      <name val="MS Sans Serif"/>
      <family val="2"/>
    </font>
    <font>
      <sz val="12"/>
      <name val="Times New Roman"/>
      <family val="1"/>
      <charset val="161"/>
    </font>
    <font>
      <sz val="12"/>
      <name val="Arial"/>
      <family val="2"/>
      <charset val="161"/>
    </font>
    <font>
      <sz val="8"/>
      <name val="Arial"/>
      <family val="2"/>
      <charset val="161"/>
    </font>
    <font>
      <b/>
      <sz val="12"/>
      <name val="Arial"/>
      <family val="2"/>
      <charset val="161"/>
    </font>
    <font>
      <b/>
      <sz val="10"/>
      <name val="Arial"/>
      <family val="2"/>
      <charset val="161"/>
    </font>
    <font>
      <b/>
      <sz val="24"/>
      <name val="Arial"/>
      <family val="2"/>
    </font>
    <font>
      <b/>
      <sz val="36"/>
      <name val="Arial"/>
      <family val="2"/>
    </font>
    <font>
      <b/>
      <sz val="18"/>
      <name val="Arial"/>
      <family val="2"/>
    </font>
    <font>
      <b/>
      <sz val="16"/>
      <name val="Arial"/>
      <family val="2"/>
    </font>
    <font>
      <b/>
      <sz val="18"/>
      <color indexed="22"/>
      <name val="Arial"/>
      <family val="2"/>
      <charset val="161"/>
    </font>
    <font>
      <b/>
      <sz val="12"/>
      <color indexed="22"/>
      <name val="Arial"/>
      <family val="2"/>
      <charset val="161"/>
    </font>
    <font>
      <sz val="8"/>
      <name val="MS Sans Serif"/>
      <family val="2"/>
    </font>
    <font>
      <sz val="8"/>
      <name val="Helv"/>
    </font>
    <font>
      <sz val="8"/>
      <color indexed="10"/>
      <name val="Arial Narrow"/>
      <family val="2"/>
    </font>
    <font>
      <sz val="10"/>
      <color indexed="20"/>
      <name val="Times New Roman"/>
      <family val="1"/>
    </font>
    <font>
      <i/>
      <sz val="10"/>
      <color indexed="8"/>
      <name val="Times New Roman"/>
      <family val="1"/>
    </font>
    <font>
      <sz val="8"/>
      <name val="Arial"/>
      <family val="2"/>
      <charset val="161"/>
    </font>
    <font>
      <sz val="12"/>
      <name val="Tahoma"/>
      <family val="2"/>
    </font>
    <font>
      <b/>
      <sz val="24"/>
      <name val="Tahoma"/>
      <family val="2"/>
      <charset val="161"/>
    </font>
    <font>
      <sz val="24"/>
      <name val="Tahoma"/>
      <family val="2"/>
      <charset val="161"/>
    </font>
    <font>
      <b/>
      <sz val="36"/>
      <color indexed="9"/>
      <name val="Tahoma"/>
      <family val="2"/>
    </font>
    <font>
      <b/>
      <sz val="24"/>
      <color indexed="9"/>
      <name val="Tahoma"/>
      <family val="2"/>
    </font>
    <font>
      <b/>
      <i/>
      <sz val="36"/>
      <color indexed="9"/>
      <name val="Tahoma"/>
      <family val="2"/>
    </font>
    <font>
      <b/>
      <i/>
      <sz val="55"/>
      <color indexed="9"/>
      <name val="Tahoma"/>
      <family val="2"/>
    </font>
    <font>
      <b/>
      <sz val="24"/>
      <color indexed="9"/>
      <name val="Tahoma"/>
      <family val="2"/>
      <charset val="161"/>
    </font>
    <font>
      <b/>
      <sz val="36"/>
      <name val="Tahoma"/>
      <family val="2"/>
      <charset val="161"/>
    </font>
    <font>
      <b/>
      <sz val="36"/>
      <color indexed="9"/>
      <name val="Tahoma"/>
      <family val="2"/>
      <charset val="161"/>
    </font>
    <font>
      <sz val="34"/>
      <color indexed="8"/>
      <name val="Tahoma"/>
      <family val="2"/>
      <charset val="161"/>
    </font>
    <font>
      <sz val="34"/>
      <name val="Tahoma"/>
      <family val="2"/>
      <charset val="161"/>
    </font>
    <font>
      <b/>
      <sz val="42"/>
      <name val="Tahoma"/>
      <family val="2"/>
    </font>
    <font>
      <sz val="30"/>
      <name val="Tahoma"/>
      <family val="2"/>
    </font>
    <font>
      <b/>
      <sz val="30"/>
      <name val="Tahoma"/>
      <family val="2"/>
    </font>
    <font>
      <b/>
      <sz val="30"/>
      <name val="Tahoma"/>
      <family val="2"/>
      <charset val="161"/>
    </font>
    <font>
      <b/>
      <sz val="30"/>
      <color indexed="10"/>
      <name val="Tahoma"/>
      <family val="2"/>
      <charset val="161"/>
    </font>
    <font>
      <sz val="10"/>
      <name val="Tahoma"/>
      <family val="2"/>
    </font>
    <font>
      <b/>
      <i/>
      <sz val="12"/>
      <name val="Tahoma"/>
      <family val="2"/>
    </font>
    <font>
      <b/>
      <sz val="12"/>
      <name val="Tahoma"/>
      <family val="2"/>
    </font>
    <font>
      <b/>
      <sz val="10"/>
      <name val="Tahoma"/>
      <family val="2"/>
    </font>
    <font>
      <b/>
      <i/>
      <sz val="12"/>
      <name val="Arial"/>
      <family val="2"/>
      <charset val="161"/>
    </font>
    <font>
      <sz val="9"/>
      <name val="Tahoma"/>
      <family val="2"/>
    </font>
    <font>
      <vertAlign val="subscript"/>
      <sz val="9"/>
      <name val="Tahoma"/>
      <family val="2"/>
    </font>
    <font>
      <sz val="10"/>
      <name val="Tahoma"/>
      <family val="2"/>
      <charset val="161"/>
    </font>
    <font>
      <b/>
      <sz val="10"/>
      <name val="Tahoma"/>
      <family val="2"/>
      <charset val="161"/>
    </font>
    <font>
      <b/>
      <vertAlign val="superscript"/>
      <sz val="10"/>
      <name val="Comic Sans MS"/>
      <family val="4"/>
      <charset val="161"/>
    </font>
    <font>
      <b/>
      <sz val="10"/>
      <name val="Comic Sans MS"/>
      <family val="4"/>
    </font>
    <font>
      <b/>
      <sz val="12"/>
      <color indexed="56"/>
      <name val="Arial"/>
      <family val="2"/>
      <charset val="161"/>
    </font>
    <font>
      <u/>
      <sz val="30"/>
      <color indexed="12"/>
      <name val="Arial"/>
      <family val="2"/>
      <charset val="161"/>
    </font>
    <font>
      <sz val="10"/>
      <name val="Verdana"/>
      <family val="2"/>
      <charset val="161"/>
    </font>
    <font>
      <sz val="52"/>
      <color indexed="9"/>
      <name val="Verdana"/>
      <family val="2"/>
      <charset val="161"/>
    </font>
    <font>
      <b/>
      <i/>
      <sz val="22"/>
      <color indexed="56"/>
      <name val="Verdana"/>
      <family val="2"/>
      <charset val="161"/>
    </font>
    <font>
      <b/>
      <i/>
      <sz val="20"/>
      <color indexed="56"/>
      <name val="Verdana"/>
      <family val="2"/>
      <charset val="161"/>
    </font>
    <font>
      <sz val="18"/>
      <name val="Verdana"/>
      <family val="2"/>
      <charset val="161"/>
    </font>
    <font>
      <b/>
      <sz val="18"/>
      <color indexed="56"/>
      <name val="Verdana"/>
      <family val="2"/>
      <charset val="161"/>
    </font>
    <font>
      <sz val="18"/>
      <color indexed="56"/>
      <name val="Verdana"/>
      <family val="2"/>
      <charset val="161"/>
    </font>
    <font>
      <sz val="10"/>
      <color indexed="56"/>
      <name val="Verdana"/>
      <family val="2"/>
      <charset val="161"/>
    </font>
    <font>
      <sz val="16"/>
      <color indexed="56"/>
      <name val="Verdana"/>
      <family val="2"/>
      <charset val="161"/>
    </font>
    <font>
      <sz val="14"/>
      <name val="Verdana"/>
      <family val="2"/>
      <charset val="161"/>
    </font>
    <font>
      <sz val="48"/>
      <color indexed="9"/>
      <name val="Verdana"/>
      <family val="2"/>
      <charset val="161"/>
    </font>
    <font>
      <b/>
      <sz val="10"/>
      <name val="Verdana"/>
      <family val="2"/>
      <charset val="161"/>
    </font>
    <font>
      <b/>
      <sz val="14"/>
      <name val="Verdana"/>
      <family val="2"/>
      <charset val="161"/>
    </font>
    <font>
      <b/>
      <sz val="18"/>
      <name val="Verdana"/>
      <family val="2"/>
      <charset val="161"/>
    </font>
    <font>
      <sz val="20"/>
      <name val="Verdana"/>
      <family val="2"/>
      <charset val="161"/>
    </font>
    <font>
      <b/>
      <i/>
      <sz val="22"/>
      <name val="Verdana"/>
      <family val="2"/>
      <charset val="161"/>
    </font>
    <font>
      <b/>
      <sz val="22"/>
      <name val="Verdana"/>
      <family val="2"/>
      <charset val="161"/>
    </font>
    <font>
      <b/>
      <sz val="34"/>
      <name val="Tahoma"/>
      <family val="2"/>
      <charset val="161"/>
    </font>
    <font>
      <b/>
      <sz val="34"/>
      <color indexed="8"/>
      <name val="Tahoma"/>
      <family val="2"/>
      <charset val="161"/>
    </font>
    <font>
      <b/>
      <sz val="20"/>
      <name val="Verdana"/>
      <family val="2"/>
      <charset val="161"/>
    </font>
    <font>
      <b/>
      <vertAlign val="superscript"/>
      <sz val="20"/>
      <name val="Verdana"/>
      <family val="2"/>
      <charset val="161"/>
    </font>
    <font>
      <b/>
      <sz val="22"/>
      <color indexed="9"/>
      <name val="Verdana"/>
      <family val="2"/>
      <charset val="161"/>
    </font>
    <font>
      <b/>
      <vertAlign val="subscript"/>
      <sz val="22"/>
      <color indexed="9"/>
      <name val="Verdana"/>
      <family val="2"/>
      <charset val="161"/>
    </font>
    <font>
      <sz val="22"/>
      <color indexed="9"/>
      <name val="Verdana"/>
      <family val="2"/>
      <charset val="161"/>
    </font>
    <font>
      <sz val="8.5"/>
      <name val="LinePrinter"/>
    </font>
    <font>
      <sz val="11"/>
      <color indexed="8"/>
      <name val="Calibri"/>
      <family val="2"/>
    </font>
    <font>
      <sz val="11"/>
      <color indexed="9"/>
      <name val="Calibri"/>
      <family val="2"/>
    </font>
    <font>
      <sz val="8"/>
      <name val="Times New Roman"/>
      <family val="1"/>
    </font>
    <font>
      <sz val="11"/>
      <color indexed="20"/>
      <name val="Calibri"/>
      <family val="2"/>
    </font>
    <font>
      <sz val="10"/>
      <name val="Courier"/>
      <family val="3"/>
    </font>
    <font>
      <b/>
      <sz val="11"/>
      <color indexed="52"/>
      <name val="Calibri"/>
      <family val="2"/>
    </font>
    <font>
      <b/>
      <sz val="11"/>
      <color indexed="9"/>
      <name val="Calibri"/>
      <family val="2"/>
    </font>
    <font>
      <sz val="1"/>
      <color indexed="16"/>
      <name val="Courier"/>
      <family val="3"/>
    </font>
    <font>
      <i/>
      <sz val="11"/>
      <color indexed="23"/>
      <name val="Calibri"/>
      <family val="2"/>
    </font>
    <font>
      <sz val="11"/>
      <color indexed="17"/>
      <name val="Calibri"/>
      <family val="2"/>
    </font>
    <font>
      <b/>
      <sz val="1"/>
      <color indexed="16"/>
      <name val="Courier"/>
      <family val="3"/>
    </font>
    <font>
      <b/>
      <sz val="11"/>
      <color indexed="56"/>
      <name val="Calibri"/>
      <family val="2"/>
    </font>
    <font>
      <sz val="8"/>
      <color indexed="8"/>
      <name val="Tahoma"/>
      <family val="2"/>
    </font>
    <font>
      <sz val="11"/>
      <color indexed="52"/>
      <name val="Calibri"/>
      <family val="2"/>
    </font>
    <font>
      <sz val="10"/>
      <name val="Geneva"/>
    </font>
    <font>
      <sz val="11"/>
      <color indexed="60"/>
      <name val="Calibri"/>
      <family val="2"/>
    </font>
    <font>
      <b/>
      <i/>
      <sz val="16"/>
      <name val="Helv"/>
      <family val="2"/>
    </font>
    <font>
      <sz val="11"/>
      <name val="‚l‚r –¾’©"/>
      <charset val="128"/>
    </font>
    <font>
      <b/>
      <sz val="11"/>
      <color indexed="63"/>
      <name val="Calibri"/>
      <family val="2"/>
    </font>
    <font>
      <sz val="8"/>
      <name val="Helvetica"/>
    </font>
    <font>
      <sz val="11"/>
      <color indexed="10"/>
      <name val="Calibri"/>
      <family val="2"/>
    </font>
    <font>
      <sz val="10"/>
      <color theme="0"/>
      <name val="Arial"/>
      <family val="2"/>
      <charset val="161"/>
    </font>
  </fonts>
  <fills count="50">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62"/>
        <bgColor indexed="64"/>
      </patternFill>
    </fill>
    <fill>
      <patternFill patternType="solid">
        <fgColor indexed="55"/>
        <bgColor indexed="64"/>
      </patternFill>
    </fill>
    <fill>
      <patternFill patternType="solid">
        <fgColor indexed="31"/>
        <bgColor indexed="64"/>
      </patternFill>
    </fill>
    <fill>
      <patternFill patternType="solid">
        <fgColor indexed="54"/>
        <bgColor indexed="64"/>
      </patternFill>
    </fill>
    <fill>
      <patternFill patternType="solid">
        <fgColor indexed="48"/>
        <bgColor indexed="64"/>
      </patternFill>
    </fill>
    <fill>
      <patternFill patternType="solid">
        <fgColor indexed="13"/>
        <bgColor indexed="64"/>
      </patternFill>
    </fill>
    <fill>
      <patternFill patternType="solid">
        <fgColor indexed="26"/>
        <bgColor indexed="64"/>
      </patternFill>
    </fill>
    <fill>
      <patternFill patternType="solid">
        <fgColor indexed="10"/>
        <bgColor indexed="64"/>
      </patternFill>
    </fill>
    <fill>
      <patternFill patternType="solid">
        <fgColor indexed="27"/>
        <bgColor indexed="64"/>
      </patternFill>
    </fill>
    <fill>
      <patternFill patternType="solid">
        <fgColor indexed="42"/>
        <bgColor indexed="64"/>
      </patternFill>
    </fill>
    <fill>
      <patternFill patternType="solid">
        <fgColor indexed="18"/>
        <bgColor indexed="64"/>
      </patternFill>
    </fill>
    <fill>
      <patternFill patternType="solid">
        <fgColor indexed="26"/>
        <bgColor indexed="26"/>
      </patternFill>
    </fill>
    <fill>
      <patternFill patternType="mediumGray">
        <bgColor indexed="22"/>
      </patternFill>
    </fill>
    <fill>
      <patternFill patternType="solid">
        <fgColor indexed="26"/>
        <bgColor indexed="47"/>
      </patternFill>
    </fill>
    <fill>
      <patternFill patternType="gray125">
        <fgColor indexed="22"/>
      </patternFill>
    </fill>
    <fill>
      <patternFill patternType="lightGray">
        <fgColor indexed="34"/>
        <bgColor indexed="9"/>
      </patternFill>
    </fill>
    <fill>
      <patternFill patternType="solid">
        <fgColor indexed="9"/>
        <bgColor indexed="64"/>
      </patternFill>
    </fill>
    <fill>
      <patternFill patternType="solid">
        <fgColor indexed="22"/>
        <bgColor indexed="25"/>
      </patternFill>
    </fill>
    <fill>
      <patternFill patternType="solid">
        <fgColor indexed="1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rgb="FF0000FF"/>
        <bgColor indexed="64"/>
      </patternFill>
    </fill>
    <fill>
      <patternFill patternType="solid">
        <fgColor theme="0"/>
        <bgColor indexed="64"/>
      </patternFill>
    </fill>
  </fills>
  <borders count="66">
    <border>
      <left/>
      <right/>
      <top/>
      <bottom/>
      <diagonal/>
    </border>
    <border>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hair">
        <color indexed="22"/>
      </left>
      <right style="hair">
        <color indexed="22"/>
      </right>
      <top style="hair">
        <color indexed="22"/>
      </top>
      <bottom style="hair">
        <color indexed="22"/>
      </bottom>
      <diagonal/>
    </border>
    <border>
      <left/>
      <right/>
      <top/>
      <bottom style="dotted">
        <color indexed="23"/>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style="hair">
        <color indexed="64"/>
      </left>
      <right style="thin">
        <color indexed="64"/>
      </right>
      <top/>
      <bottom/>
      <diagonal/>
    </border>
    <border>
      <left/>
      <right/>
      <top style="double">
        <color indexed="64"/>
      </top>
      <bottom/>
      <diagonal/>
    </border>
    <border>
      <left style="thin">
        <color indexed="64"/>
      </left>
      <right style="thin">
        <color indexed="64"/>
      </right>
      <top/>
      <bottom style="thin">
        <color indexed="64"/>
      </bottom>
      <diagonal/>
    </border>
    <border>
      <left style="medium">
        <color indexed="64"/>
      </left>
      <right style="hair">
        <color indexed="64"/>
      </right>
      <top/>
      <bottom/>
      <diagonal/>
    </border>
    <border>
      <left style="hair">
        <color indexed="23"/>
      </left>
      <right style="hair">
        <color indexed="23"/>
      </right>
      <top style="hair">
        <color indexed="23"/>
      </top>
      <bottom style="hair">
        <color indexed="23"/>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medium">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s>
  <cellStyleXfs count="542">
    <xf numFmtId="0" fontId="0" fillId="0" borderId="0"/>
    <xf numFmtId="191" fontId="22" fillId="0" borderId="0" applyFont="0" applyFill="0" applyBorder="0" applyAlignment="0" applyProtection="0">
      <alignment vertical="center"/>
    </xf>
    <xf numFmtId="217" fontId="23" fillId="0" borderId="0" applyFont="0" applyFill="0" applyBorder="0" applyAlignment="0" applyProtection="0"/>
    <xf numFmtId="4" fontId="24"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168" fontId="21" fillId="0" borderId="0" applyFont="0" applyFill="0" applyBorder="0" applyAlignment="0" applyProtection="0"/>
    <xf numFmtId="169" fontId="21" fillId="0" borderId="0" applyFont="0" applyFill="0" applyBorder="0" applyAlignment="0" applyProtection="0"/>
    <xf numFmtId="224" fontId="23" fillId="0" borderId="0" applyFont="0" applyFill="0" applyBorder="0" applyAlignment="0" applyProtection="0"/>
    <xf numFmtId="0" fontId="25" fillId="0" borderId="0"/>
    <xf numFmtId="0" fontId="26" fillId="2" borderId="1">
      <alignment horizontal="center" vertical="center" wrapText="1"/>
    </xf>
    <xf numFmtId="0" fontId="27" fillId="3" borderId="0"/>
    <xf numFmtId="0" fontId="27" fillId="3" borderId="0"/>
    <xf numFmtId="0" fontId="26" fillId="2" borderId="1">
      <alignment horizontal="center" vertical="center" wrapText="1"/>
    </xf>
    <xf numFmtId="0" fontId="27" fillId="3" borderId="0"/>
    <xf numFmtId="0" fontId="27" fillId="3" borderId="0"/>
    <xf numFmtId="0" fontId="27" fillId="3" borderId="0"/>
    <xf numFmtId="0" fontId="27" fillId="3" borderId="0"/>
    <xf numFmtId="0" fontId="27" fillId="3" borderId="0"/>
    <xf numFmtId="0" fontId="26" fillId="2" borderId="1">
      <alignment horizontal="center" vertical="center" wrapText="1"/>
    </xf>
    <xf numFmtId="0" fontId="27" fillId="3" borderId="0"/>
    <xf numFmtId="0" fontId="27" fillId="3" borderId="0"/>
    <xf numFmtId="0" fontId="26" fillId="2" borderId="1">
      <alignment horizontal="center" vertical="center" wrapText="1"/>
    </xf>
    <xf numFmtId="0" fontId="26" fillId="2" borderId="1">
      <alignment horizontal="center" vertical="center" wrapText="1"/>
    </xf>
    <xf numFmtId="0" fontId="26" fillId="2" borderId="1">
      <alignment horizontal="center" vertical="center" wrapText="1"/>
    </xf>
    <xf numFmtId="0" fontId="27" fillId="3" borderId="0"/>
    <xf numFmtId="0" fontId="27" fillId="3" borderId="0"/>
    <xf numFmtId="0" fontId="28" fillId="4" borderId="0"/>
    <xf numFmtId="0" fontId="26" fillId="2" borderId="1">
      <alignment horizontal="center" vertical="center" wrapText="1"/>
    </xf>
    <xf numFmtId="0" fontId="26" fillId="2" borderId="1">
      <alignment horizontal="center" vertical="center" wrapText="1"/>
    </xf>
    <xf numFmtId="0" fontId="26" fillId="2" borderId="1">
      <alignment horizontal="center" vertical="center" wrapText="1"/>
    </xf>
    <xf numFmtId="0" fontId="26" fillId="2" borderId="1">
      <alignment horizontal="center" vertical="center" wrapText="1"/>
    </xf>
    <xf numFmtId="0" fontId="26" fillId="2" borderId="1">
      <alignment horizontal="center" vertical="center" wrapText="1"/>
    </xf>
    <xf numFmtId="0" fontId="27" fillId="3" borderId="0"/>
    <xf numFmtId="0" fontId="27" fillId="3" borderId="0"/>
    <xf numFmtId="0" fontId="27" fillId="3" borderId="0"/>
    <xf numFmtId="0" fontId="27" fillId="3" borderId="0"/>
    <xf numFmtId="0" fontId="27" fillId="3" borderId="0"/>
    <xf numFmtId="0" fontId="27" fillId="0" borderId="1">
      <alignment horizontal="center" vertical="center" wrapText="1"/>
    </xf>
    <xf numFmtId="0" fontId="29" fillId="5" borderId="0"/>
    <xf numFmtId="0" fontId="29" fillId="5" borderId="0"/>
    <xf numFmtId="0" fontId="27" fillId="0" borderId="1">
      <alignment horizontal="center" vertical="center" wrapText="1"/>
    </xf>
    <xf numFmtId="0" fontId="29" fillId="5" borderId="0"/>
    <xf numFmtId="0" fontId="29" fillId="5" borderId="0"/>
    <xf numFmtId="0" fontId="29" fillId="5" borderId="0"/>
    <xf numFmtId="0" fontId="29" fillId="5" borderId="0"/>
    <xf numFmtId="0" fontId="29" fillId="5" borderId="0"/>
    <xf numFmtId="0" fontId="27" fillId="0" borderId="1">
      <alignment horizontal="center" vertical="center" wrapText="1"/>
    </xf>
    <xf numFmtId="0" fontId="29" fillId="5" borderId="0"/>
    <xf numFmtId="0" fontId="29" fillId="5" borderId="0"/>
    <xf numFmtId="0" fontId="27" fillId="0" borderId="1">
      <alignment horizontal="center" vertical="center" wrapText="1"/>
    </xf>
    <xf numFmtId="0" fontId="27" fillId="0" borderId="1">
      <alignment horizontal="center" vertical="center" wrapText="1"/>
    </xf>
    <xf numFmtId="0" fontId="27" fillId="0" borderId="1">
      <alignment horizontal="center" vertical="center" wrapText="1"/>
    </xf>
    <xf numFmtId="0" fontId="29" fillId="5" borderId="0"/>
    <xf numFmtId="0" fontId="29" fillId="5" borderId="0"/>
    <xf numFmtId="0" fontId="30" fillId="6" borderId="0"/>
    <xf numFmtId="0" fontId="27" fillId="0" borderId="1">
      <alignment horizontal="center" vertical="center" wrapText="1"/>
    </xf>
    <xf numFmtId="0" fontId="27" fillId="0" borderId="1">
      <alignment horizontal="center" vertical="center" wrapText="1"/>
    </xf>
    <xf numFmtId="0" fontId="27" fillId="0" borderId="1">
      <alignment horizontal="center" vertical="center" wrapText="1"/>
    </xf>
    <xf numFmtId="0" fontId="27" fillId="0" borderId="1">
      <alignment horizontal="center" vertical="center" wrapText="1"/>
    </xf>
    <xf numFmtId="0" fontId="27" fillId="0" borderId="1">
      <alignment horizontal="center" vertical="center" wrapText="1"/>
    </xf>
    <xf numFmtId="0" fontId="29" fillId="5" borderId="0"/>
    <xf numFmtId="0" fontId="29" fillId="5" borderId="0"/>
    <xf numFmtId="0" fontId="29" fillId="5" borderId="0"/>
    <xf numFmtId="0" fontId="29" fillId="5" borderId="0"/>
    <xf numFmtId="0" fontId="29" fillId="5" borderId="0"/>
    <xf numFmtId="0" fontId="31" fillId="7" borderId="0">
      <alignment horizontal="center" vertical="center" wrapText="1"/>
    </xf>
    <xf numFmtId="0" fontId="31" fillId="7" borderId="0"/>
    <xf numFmtId="0" fontId="31" fillId="7" borderId="0"/>
    <xf numFmtId="0" fontId="31" fillId="7" borderId="0">
      <alignment horizontal="center" vertical="center" wrapText="1"/>
    </xf>
    <xf numFmtId="0" fontId="31" fillId="7" borderId="0"/>
    <xf numFmtId="0" fontId="31" fillId="7" borderId="0"/>
    <xf numFmtId="0" fontId="31" fillId="7" borderId="0"/>
    <xf numFmtId="0" fontId="31" fillId="7" borderId="0"/>
    <xf numFmtId="0" fontId="31" fillId="7" borderId="0"/>
    <xf numFmtId="0" fontId="31" fillId="7" borderId="0">
      <alignment horizontal="center" vertical="center" wrapText="1"/>
    </xf>
    <xf numFmtId="0" fontId="31" fillId="7" borderId="0"/>
    <xf numFmtId="0" fontId="31" fillId="7" borderId="0"/>
    <xf numFmtId="0" fontId="31" fillId="7" borderId="0">
      <alignment horizontal="center" vertical="center" wrapText="1"/>
    </xf>
    <xf numFmtId="0" fontId="31" fillId="7" borderId="0">
      <alignment horizontal="center" vertical="center" wrapText="1"/>
    </xf>
    <xf numFmtId="0" fontId="31" fillId="7" borderId="0">
      <alignment horizontal="center" vertical="center" wrapText="1"/>
    </xf>
    <xf numFmtId="0" fontId="31" fillId="7" borderId="0"/>
    <xf numFmtId="0" fontId="31" fillId="7" borderId="0"/>
    <xf numFmtId="0" fontId="31" fillId="7" borderId="0"/>
    <xf numFmtId="0" fontId="31" fillId="7" borderId="0">
      <alignment horizontal="center" vertical="center" wrapText="1"/>
    </xf>
    <xf numFmtId="0" fontId="31" fillId="7" borderId="0">
      <alignment horizontal="center" vertical="center" wrapText="1"/>
    </xf>
    <xf numFmtId="0" fontId="31" fillId="7" borderId="0">
      <alignment horizontal="center" vertical="center" wrapText="1"/>
    </xf>
    <xf numFmtId="0" fontId="31" fillId="7" borderId="0">
      <alignment horizontal="center" vertical="center" wrapText="1"/>
    </xf>
    <xf numFmtId="0" fontId="31" fillId="7" borderId="0">
      <alignment horizontal="center" vertical="center" wrapText="1"/>
    </xf>
    <xf numFmtId="0" fontId="31" fillId="7" borderId="0"/>
    <xf numFmtId="0" fontId="31" fillId="7" borderId="0"/>
    <xf numFmtId="0" fontId="31" fillId="7" borderId="0"/>
    <xf numFmtId="0" fontId="31" fillId="7" borderId="0"/>
    <xf numFmtId="0" fontId="31" fillId="7" borderId="0"/>
    <xf numFmtId="0" fontId="32" fillId="8" borderId="0"/>
    <xf numFmtId="0" fontId="33" fillId="0" borderId="0"/>
    <xf numFmtId="0" fontId="34" fillId="0" borderId="0"/>
    <xf numFmtId="0" fontId="35" fillId="0" borderId="0"/>
    <xf numFmtId="38" fontId="26" fillId="9" borderId="1">
      <alignment horizontal="right"/>
    </xf>
    <xf numFmtId="4" fontId="27" fillId="10" borderId="0"/>
    <xf numFmtId="4" fontId="27" fillId="10" borderId="0"/>
    <xf numFmtId="38" fontId="26" fillId="9" borderId="1">
      <alignment horizontal="right"/>
    </xf>
    <xf numFmtId="4" fontId="27" fillId="10" borderId="0"/>
    <xf numFmtId="4" fontId="27" fillId="10" borderId="0"/>
    <xf numFmtId="4" fontId="27" fillId="10" borderId="0"/>
    <xf numFmtId="4" fontId="27" fillId="10" borderId="0"/>
    <xf numFmtId="4" fontId="27" fillId="10" borderId="0"/>
    <xf numFmtId="38" fontId="26" fillId="9" borderId="1">
      <alignment horizontal="right"/>
    </xf>
    <xf numFmtId="4" fontId="27" fillId="10" borderId="0"/>
    <xf numFmtId="4" fontId="27" fillId="10" borderId="0"/>
    <xf numFmtId="38" fontId="26" fillId="9" borderId="1">
      <alignment horizontal="right"/>
    </xf>
    <xf numFmtId="38" fontId="26" fillId="9" borderId="1">
      <alignment horizontal="right"/>
    </xf>
    <xf numFmtId="38" fontId="26" fillId="9" borderId="1">
      <alignment horizontal="right"/>
    </xf>
    <xf numFmtId="4" fontId="27" fillId="10" borderId="0"/>
    <xf numFmtId="4" fontId="27" fillId="10" borderId="0"/>
    <xf numFmtId="197" fontId="36" fillId="0" borderId="0"/>
    <xf numFmtId="38" fontId="26" fillId="9" borderId="1">
      <alignment horizontal="right"/>
    </xf>
    <xf numFmtId="38" fontId="26" fillId="9" borderId="1">
      <alignment horizontal="right"/>
    </xf>
    <xf numFmtId="38" fontId="26" fillId="9" borderId="1">
      <alignment horizontal="right"/>
    </xf>
    <xf numFmtId="38" fontId="26" fillId="9" borderId="1">
      <alignment horizontal="right"/>
    </xf>
    <xf numFmtId="38" fontId="26" fillId="9" borderId="1">
      <alignment horizontal="right"/>
    </xf>
    <xf numFmtId="4" fontId="27" fillId="10" borderId="0"/>
    <xf numFmtId="4" fontId="27" fillId="10" borderId="0"/>
    <xf numFmtId="4" fontId="27" fillId="10" borderId="0"/>
    <xf numFmtId="4" fontId="27" fillId="10" borderId="0"/>
    <xf numFmtId="4" fontId="27" fillId="10" borderId="0"/>
    <xf numFmtId="0" fontId="37" fillId="11" borderId="2">
      <alignment vertical="center"/>
    </xf>
    <xf numFmtId="0" fontId="38" fillId="12" borderId="0"/>
    <xf numFmtId="0" fontId="38" fillId="12" borderId="0"/>
    <xf numFmtId="0" fontId="37" fillId="11" borderId="2">
      <alignment vertical="center"/>
    </xf>
    <xf numFmtId="0" fontId="38" fillId="12" borderId="0"/>
    <xf numFmtId="0" fontId="38" fillId="12" borderId="0"/>
    <xf numFmtId="0" fontId="38" fillId="12" borderId="0"/>
    <xf numFmtId="0" fontId="38" fillId="12" borderId="0"/>
    <xf numFmtId="0" fontId="38" fillId="12" borderId="0"/>
    <xf numFmtId="0" fontId="37" fillId="11" borderId="2">
      <alignment vertical="center"/>
    </xf>
    <xf numFmtId="0" fontId="38" fillId="12" borderId="0"/>
    <xf numFmtId="0" fontId="38" fillId="12" borderId="0"/>
    <xf numFmtId="0" fontId="37" fillId="11" borderId="2">
      <alignment vertical="center"/>
    </xf>
    <xf numFmtId="0" fontId="37" fillId="11" borderId="2">
      <alignment vertical="center"/>
    </xf>
    <xf numFmtId="0" fontId="37" fillId="11" borderId="2">
      <alignment vertical="center"/>
    </xf>
    <xf numFmtId="0" fontId="38" fillId="12" borderId="0"/>
    <xf numFmtId="0" fontId="38" fillId="12" borderId="0"/>
    <xf numFmtId="0" fontId="39" fillId="13" borderId="0"/>
    <xf numFmtId="0" fontId="37" fillId="11" borderId="2">
      <alignment vertical="center"/>
    </xf>
    <xf numFmtId="0" fontId="37" fillId="11" borderId="2">
      <alignment vertical="center"/>
    </xf>
    <xf numFmtId="0" fontId="37" fillId="11" borderId="2">
      <alignment vertical="center"/>
    </xf>
    <xf numFmtId="0" fontId="37" fillId="11" borderId="2">
      <alignment vertical="center"/>
    </xf>
    <xf numFmtId="0" fontId="37" fillId="11" borderId="2">
      <alignment vertical="center"/>
    </xf>
    <xf numFmtId="0" fontId="38" fillId="12" borderId="0"/>
    <xf numFmtId="0" fontId="38" fillId="12" borderId="0"/>
    <xf numFmtId="0" fontId="38" fillId="12" borderId="0"/>
    <xf numFmtId="0" fontId="38" fillId="12" borderId="0"/>
    <xf numFmtId="0" fontId="38" fillId="12" borderId="0"/>
    <xf numFmtId="0" fontId="29" fillId="14" borderId="1">
      <alignment vertical="center" wrapText="1"/>
    </xf>
    <xf numFmtId="0" fontId="27" fillId="3" borderId="0"/>
    <xf numFmtId="0" fontId="27" fillId="3" borderId="0"/>
    <xf numFmtId="0" fontId="29" fillId="14" borderId="1">
      <alignment vertical="center" wrapText="1"/>
    </xf>
    <xf numFmtId="0" fontId="27" fillId="3" borderId="0"/>
    <xf numFmtId="0" fontId="27" fillId="3" borderId="0"/>
    <xf numFmtId="0" fontId="27" fillId="3" borderId="0"/>
    <xf numFmtId="0" fontId="27" fillId="3" borderId="0"/>
    <xf numFmtId="0" fontId="27" fillId="3" borderId="0"/>
    <xf numFmtId="0" fontId="29" fillId="14" borderId="1">
      <alignment vertical="center" wrapText="1"/>
    </xf>
    <xf numFmtId="0" fontId="27" fillId="3" borderId="0"/>
    <xf numFmtId="0" fontId="27" fillId="3" borderId="0"/>
    <xf numFmtId="0" fontId="29" fillId="14" borderId="1">
      <alignment vertical="center" wrapText="1"/>
    </xf>
    <xf numFmtId="0" fontId="29" fillId="14" borderId="1">
      <alignment vertical="center" wrapText="1"/>
    </xf>
    <xf numFmtId="0" fontId="29" fillId="14" borderId="1">
      <alignment vertical="center" wrapText="1"/>
    </xf>
    <xf numFmtId="0" fontId="27" fillId="3" borderId="0"/>
    <xf numFmtId="0" fontId="27" fillId="3" borderId="0"/>
    <xf numFmtId="0" fontId="28" fillId="4" borderId="0"/>
    <xf numFmtId="0" fontId="29" fillId="14" borderId="1">
      <alignment vertical="center" wrapText="1"/>
    </xf>
    <xf numFmtId="0" fontId="29" fillId="14" borderId="1">
      <alignment vertical="center" wrapText="1"/>
    </xf>
    <xf numFmtId="0" fontId="29" fillId="14" borderId="1">
      <alignment vertical="center" wrapText="1"/>
    </xf>
    <xf numFmtId="0" fontId="29" fillId="14" borderId="1">
      <alignment vertical="center" wrapText="1"/>
    </xf>
    <xf numFmtId="0" fontId="29" fillId="14" borderId="1">
      <alignment vertical="center" wrapText="1"/>
    </xf>
    <xf numFmtId="0" fontId="27" fillId="3" borderId="0"/>
    <xf numFmtId="0" fontId="27" fillId="3" borderId="0"/>
    <xf numFmtId="0" fontId="27" fillId="3" borderId="0"/>
    <xf numFmtId="0" fontId="27" fillId="3" borderId="0"/>
    <xf numFmtId="0" fontId="27" fillId="3" borderId="0"/>
    <xf numFmtId="0" fontId="27" fillId="0" borderId="1">
      <alignment vertical="center" wrapText="1"/>
    </xf>
    <xf numFmtId="0" fontId="29" fillId="5" borderId="0"/>
    <xf numFmtId="0" fontId="29" fillId="5" borderId="0"/>
    <xf numFmtId="0" fontId="27" fillId="0" borderId="1">
      <alignment vertical="center" wrapText="1"/>
    </xf>
    <xf numFmtId="0" fontId="29" fillId="5" borderId="0"/>
    <xf numFmtId="0" fontId="29" fillId="5" borderId="0"/>
    <xf numFmtId="0" fontId="29" fillId="5" borderId="0"/>
    <xf numFmtId="0" fontId="29" fillId="5" borderId="0"/>
    <xf numFmtId="0" fontId="29" fillId="5" borderId="0"/>
    <xf numFmtId="0" fontId="27" fillId="0" borderId="1">
      <alignment vertical="center" wrapText="1"/>
    </xf>
    <xf numFmtId="0" fontId="29" fillId="5" borderId="0"/>
    <xf numFmtId="0" fontId="29" fillId="5" borderId="0"/>
    <xf numFmtId="0" fontId="27" fillId="0" borderId="1">
      <alignment vertical="center" wrapText="1"/>
    </xf>
    <xf numFmtId="0" fontId="27" fillId="0" borderId="1">
      <alignment vertical="center" wrapText="1"/>
    </xf>
    <xf numFmtId="0" fontId="27" fillId="0" borderId="1">
      <alignment vertical="center" wrapText="1"/>
    </xf>
    <xf numFmtId="0" fontId="29" fillId="5" borderId="0"/>
    <xf numFmtId="0" fontId="29" fillId="5" borderId="0"/>
    <xf numFmtId="0" fontId="30" fillId="6" borderId="0"/>
    <xf numFmtId="0" fontId="27" fillId="0" borderId="1">
      <alignment vertical="center" wrapText="1"/>
    </xf>
    <xf numFmtId="0" fontId="27" fillId="0" borderId="1">
      <alignment vertical="center" wrapText="1"/>
    </xf>
    <xf numFmtId="0" fontId="27" fillId="0" borderId="1">
      <alignment vertical="center" wrapText="1"/>
    </xf>
    <xf numFmtId="0" fontId="27" fillId="0" borderId="1">
      <alignment vertical="center" wrapText="1"/>
    </xf>
    <xf numFmtId="0" fontId="27" fillId="0" borderId="1">
      <alignment vertical="center" wrapText="1"/>
    </xf>
    <xf numFmtId="0" fontId="29" fillId="5" borderId="0"/>
    <xf numFmtId="0" fontId="29" fillId="5" borderId="0"/>
    <xf numFmtId="0" fontId="29" fillId="5" borderId="0"/>
    <xf numFmtId="0" fontId="29" fillId="5" borderId="0"/>
    <xf numFmtId="0" fontId="29" fillId="5" borderId="0"/>
    <xf numFmtId="0" fontId="31" fillId="7" borderId="0"/>
    <xf numFmtId="0" fontId="32" fillId="8" borderId="0"/>
    <xf numFmtId="0" fontId="33" fillId="0" borderId="0"/>
    <xf numFmtId="0" fontId="34" fillId="0" borderId="0"/>
    <xf numFmtId="0" fontId="35" fillId="0" borderId="0"/>
    <xf numFmtId="0" fontId="40" fillId="0" borderId="0" applyNumberFormat="0" applyFill="0" applyBorder="0" applyAlignment="0" applyProtection="0"/>
    <xf numFmtId="0" fontId="41" fillId="0" borderId="0"/>
    <xf numFmtId="192" fontId="42" fillId="0" borderId="0" applyFont="0" applyFill="0" applyBorder="0" applyAlignment="0" applyProtection="0"/>
    <xf numFmtId="38" fontId="19" fillId="15" borderId="2">
      <protection locked="0"/>
    </xf>
    <xf numFmtId="225" fontId="19" fillId="15" borderId="2">
      <protection locked="0"/>
    </xf>
    <xf numFmtId="49" fontId="19" fillId="15" borderId="2">
      <alignment horizontal="left"/>
      <protection locked="0"/>
    </xf>
    <xf numFmtId="38" fontId="19" fillId="0" borderId="2"/>
    <xf numFmtId="38" fontId="43" fillId="0" borderId="2"/>
    <xf numFmtId="225" fontId="19" fillId="0" borderId="2"/>
    <xf numFmtId="40" fontId="19" fillId="0" borderId="2"/>
    <xf numFmtId="0" fontId="43" fillId="0" borderId="2" applyNumberFormat="0">
      <alignment horizontal="center"/>
    </xf>
    <xf numFmtId="38" fontId="43" fillId="16" borderId="2" applyNumberFormat="0" applyFont="0" applyBorder="0" applyAlignment="0">
      <alignment horizontal="center"/>
    </xf>
    <xf numFmtId="0" fontId="44" fillId="0" borderId="2" applyNumberFormat="0"/>
    <xf numFmtId="0" fontId="43" fillId="0" borderId="2" applyNumberFormat="0"/>
    <xf numFmtId="0" fontId="44" fillId="0" borderId="2" applyNumberFormat="0">
      <alignment horizontal="right"/>
    </xf>
    <xf numFmtId="0" fontId="45" fillId="17" borderId="3" applyNumberFormat="0" applyFill="0" applyBorder="0" applyProtection="0">
      <alignment horizontal="left"/>
    </xf>
    <xf numFmtId="0" fontId="45" fillId="0" borderId="0" applyNumberFormat="0" applyFill="0" applyBorder="0" applyProtection="0">
      <alignment horizontal="left"/>
    </xf>
    <xf numFmtId="0" fontId="46" fillId="0" borderId="0">
      <protection locked="0"/>
    </xf>
    <xf numFmtId="0" fontId="46" fillId="0" borderId="0">
      <protection locked="0"/>
    </xf>
    <xf numFmtId="184" fontId="19" fillId="0" borderId="0" applyFill="0" applyBorder="0" applyAlignment="0"/>
    <xf numFmtId="196" fontId="47" fillId="0" borderId="0" applyFill="0" applyBorder="0" applyAlignment="0"/>
    <xf numFmtId="185" fontId="19" fillId="0" borderId="0" applyFill="0" applyBorder="0" applyAlignment="0"/>
    <xf numFmtId="194" fontId="47" fillId="0" borderId="0" applyFill="0" applyBorder="0" applyAlignment="0"/>
    <xf numFmtId="14" fontId="47" fillId="0" borderId="0" applyFill="0" applyBorder="0" applyAlignment="0"/>
    <xf numFmtId="184" fontId="19" fillId="0" borderId="0" applyFill="0" applyBorder="0" applyAlignment="0"/>
    <xf numFmtId="195" fontId="47" fillId="0" borderId="0" applyFill="0" applyBorder="0" applyAlignment="0"/>
    <xf numFmtId="196" fontId="47" fillId="0" borderId="0" applyFill="0" applyBorder="0" applyAlignment="0"/>
    <xf numFmtId="1" fontId="48" fillId="0" borderId="4" applyAlignment="0">
      <alignment horizontal="left" vertical="center"/>
    </xf>
    <xf numFmtId="0" fontId="19" fillId="0" borderId="0" applyNumberFormat="0" applyFill="0" applyBorder="0" applyAlignment="0" applyProtection="0">
      <alignment vertical="top"/>
      <protection locked="0"/>
    </xf>
    <xf numFmtId="0" fontId="49" fillId="0" borderId="0" applyNumberFormat="0" applyFill="0" applyBorder="0" applyProtection="0">
      <alignment horizontal="right"/>
    </xf>
    <xf numFmtId="193" fontId="47" fillId="0" borderId="0"/>
    <xf numFmtId="193" fontId="47" fillId="0" borderId="0"/>
    <xf numFmtId="193" fontId="47" fillId="0" borderId="0"/>
    <xf numFmtId="193" fontId="47" fillId="0" borderId="0"/>
    <xf numFmtId="193" fontId="47" fillId="0" borderId="0"/>
    <xf numFmtId="193" fontId="47" fillId="0" borderId="0"/>
    <xf numFmtId="193" fontId="47" fillId="0" borderId="0"/>
    <xf numFmtId="193" fontId="47" fillId="0" borderId="0"/>
    <xf numFmtId="184" fontId="19" fillId="0" borderId="0" applyFont="0" applyFill="0" applyBorder="0" applyAlignment="0" applyProtection="0"/>
    <xf numFmtId="3" fontId="42" fillId="0" borderId="0">
      <protection locked="0"/>
    </xf>
    <xf numFmtId="196" fontId="47" fillId="0" borderId="0" applyFont="0" applyFill="0" applyBorder="0" applyAlignment="0" applyProtection="0"/>
    <xf numFmtId="3" fontId="42" fillId="0" borderId="0">
      <protection locked="0"/>
    </xf>
    <xf numFmtId="14" fontId="19" fillId="0" borderId="0">
      <alignment horizontal="center"/>
    </xf>
    <xf numFmtId="3" fontId="42" fillId="0" borderId="0">
      <protection locked="0"/>
    </xf>
    <xf numFmtId="14" fontId="50" fillId="0" borderId="0" applyFill="0" applyBorder="0" applyAlignment="0"/>
    <xf numFmtId="179" fontId="51" fillId="0" borderId="0">
      <protection locked="0"/>
    </xf>
    <xf numFmtId="199" fontId="19" fillId="0" borderId="5">
      <alignment vertical="center"/>
    </xf>
    <xf numFmtId="210" fontId="19" fillId="0" borderId="0" applyFont="0" applyFill="0" applyBorder="0" applyAlignment="0" applyProtection="0"/>
    <xf numFmtId="212" fontId="19" fillId="0" borderId="0" applyFont="0" applyFill="0" applyBorder="0" applyAlignment="0" applyProtection="0"/>
    <xf numFmtId="187" fontId="52" fillId="0" borderId="0" applyFont="0" applyFill="0" applyBorder="0" applyAlignment="0" applyProtection="0"/>
    <xf numFmtId="189" fontId="52" fillId="0" borderId="0" applyFont="0" applyFill="0" applyBorder="0" applyAlignment="0" applyProtection="0"/>
    <xf numFmtId="0" fontId="53" fillId="0" borderId="0" applyNumberFormat="0" applyFill="0" applyBorder="0" applyProtection="0">
      <alignment horizontal="left"/>
    </xf>
    <xf numFmtId="184" fontId="19" fillId="0" borderId="0" applyFill="0" applyBorder="0" applyAlignment="0"/>
    <xf numFmtId="196" fontId="47" fillId="0" borderId="0" applyFill="0" applyBorder="0" applyAlignment="0"/>
    <xf numFmtId="184" fontId="19" fillId="0" borderId="0" applyFill="0" applyBorder="0" applyAlignment="0"/>
    <xf numFmtId="195" fontId="47" fillId="0" borderId="0" applyFill="0" applyBorder="0" applyAlignment="0"/>
    <xf numFmtId="196" fontId="47" fillId="0" borderId="0" applyFill="0" applyBorder="0" applyAlignment="0"/>
    <xf numFmtId="0" fontId="54" fillId="0" borderId="0" applyNumberFormat="0" applyFill="0" applyBorder="0" applyProtection="0">
      <alignment horizontal="right"/>
    </xf>
    <xf numFmtId="183" fontId="19" fillId="0" borderId="0" applyFont="0" applyFill="0" applyBorder="0" applyAlignment="0" applyProtection="0"/>
    <xf numFmtId="0" fontId="46" fillId="0" borderId="0">
      <protection locked="0"/>
    </xf>
    <xf numFmtId="221" fontId="46" fillId="0" borderId="0">
      <protection locked="0"/>
    </xf>
    <xf numFmtId="3" fontId="42" fillId="0" borderId="0">
      <protection locked="0"/>
    </xf>
    <xf numFmtId="2" fontId="55" fillId="0" borderId="0" applyFill="0" applyBorder="0" applyAlignment="0" applyProtection="0"/>
    <xf numFmtId="0" fontId="56" fillId="0" borderId="0" applyNumberFormat="0" applyFill="0" applyBorder="0" applyProtection="0">
      <alignment horizontal="right"/>
    </xf>
    <xf numFmtId="38" fontId="35" fillId="3" borderId="0" applyNumberFormat="0" applyBorder="0" applyAlignment="0" applyProtection="0"/>
    <xf numFmtId="179" fontId="42" fillId="18" borderId="6" applyNumberFormat="0" applyFont="0" applyBorder="0" applyAlignment="0" applyProtection="0"/>
    <xf numFmtId="0" fontId="57" fillId="0" borderId="7" applyNumberFormat="0" applyAlignment="0" applyProtection="0">
      <alignment horizontal="left" vertical="center"/>
    </xf>
    <xf numFmtId="0" fontId="57" fillId="0" borderId="8">
      <alignment horizontal="left" vertical="center"/>
    </xf>
    <xf numFmtId="3" fontId="42" fillId="0" borderId="0">
      <protection locked="0"/>
    </xf>
    <xf numFmtId="3" fontId="42" fillId="0" borderId="0">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19" fillId="13" borderId="9" applyNumberFormat="0" applyFont="0" applyBorder="0" applyAlignment="0">
      <protection locked="0"/>
    </xf>
    <xf numFmtId="10" fontId="35" fillId="10" borderId="2" applyNumberFormat="0" applyBorder="0" applyAlignment="0" applyProtection="0"/>
    <xf numFmtId="0" fontId="22" fillId="0" borderId="0">
      <alignment vertical="center"/>
    </xf>
    <xf numFmtId="0" fontId="42" fillId="0" borderId="0">
      <alignment vertical="center"/>
    </xf>
    <xf numFmtId="0" fontId="34" fillId="0" borderId="0"/>
    <xf numFmtId="0" fontId="60" fillId="0" borderId="0" applyNumberFormat="0" applyFill="0" applyBorder="0" applyProtection="0">
      <alignment horizontal="left"/>
    </xf>
    <xf numFmtId="0" fontId="61" fillId="0" borderId="0"/>
    <xf numFmtId="231" fontId="62" fillId="0" borderId="0"/>
    <xf numFmtId="0" fontId="61" fillId="19" borderId="0"/>
    <xf numFmtId="231" fontId="63" fillId="19" borderId="0"/>
    <xf numFmtId="184" fontId="19" fillId="0" borderId="0" applyFill="0" applyBorder="0" applyAlignment="0"/>
    <xf numFmtId="196" fontId="47" fillId="0" borderId="0" applyFill="0" applyBorder="0" applyAlignment="0"/>
    <xf numFmtId="184" fontId="19" fillId="0" borderId="0" applyFill="0" applyBorder="0" applyAlignment="0"/>
    <xf numFmtId="195" fontId="47" fillId="0" borderId="0" applyFill="0" applyBorder="0" applyAlignment="0"/>
    <xf numFmtId="196" fontId="47" fillId="0" borderId="0" applyFill="0" applyBorder="0" applyAlignment="0"/>
    <xf numFmtId="226" fontId="19" fillId="0" borderId="0" applyFont="0" applyFill="0" applyBorder="0" applyAlignment="0" applyProtection="0"/>
    <xf numFmtId="170" fontId="52" fillId="0" borderId="0" applyFont="0" applyFill="0" applyBorder="0" applyAlignment="0" applyProtection="0"/>
    <xf numFmtId="38" fontId="64" fillId="0" borderId="0" applyFont="0" applyFill="0" applyBorder="0" applyAlignment="0" applyProtection="0"/>
    <xf numFmtId="214" fontId="19" fillId="0" borderId="0" applyFont="0" applyFill="0" applyBorder="0" applyAlignment="0" applyProtection="0"/>
    <xf numFmtId="216" fontId="19" fillId="0" borderId="0" applyFont="0" applyFill="0" applyBorder="0" applyAlignment="0" applyProtection="0"/>
    <xf numFmtId="3" fontId="65" fillId="0" borderId="10">
      <alignment horizontal="left"/>
    </xf>
    <xf numFmtId="228" fontId="19" fillId="0" borderId="0" applyFont="0" applyFill="0" applyBorder="0" applyAlignment="0" applyProtection="0"/>
    <xf numFmtId="229" fontId="19" fillId="0" borderId="0" applyFont="0" applyFill="0" applyBorder="0" applyAlignment="0" applyProtection="0"/>
    <xf numFmtId="213" fontId="19" fillId="0" borderId="0" applyFont="0" applyFill="0" applyBorder="0" applyAlignment="0" applyProtection="0"/>
    <xf numFmtId="215" fontId="19" fillId="0" borderId="0" applyFont="0" applyFill="0" applyBorder="0" applyAlignment="0" applyProtection="0"/>
    <xf numFmtId="219" fontId="46" fillId="0" borderId="0">
      <protection locked="0"/>
    </xf>
    <xf numFmtId="223" fontId="46" fillId="0" borderId="0">
      <protection locked="0"/>
    </xf>
    <xf numFmtId="0" fontId="66" fillId="0" borderId="0"/>
    <xf numFmtId="190" fontId="19"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3" fontId="19" fillId="0" borderId="0"/>
    <xf numFmtId="0" fontId="1" fillId="0" borderId="0"/>
    <xf numFmtId="0" fontId="1" fillId="0" borderId="0"/>
    <xf numFmtId="171" fontId="7" fillId="0" borderId="0"/>
    <xf numFmtId="0" fontId="19" fillId="0" borderId="0"/>
    <xf numFmtId="0" fontId="68" fillId="0" borderId="0"/>
    <xf numFmtId="0" fontId="69" fillId="0" borderId="11" applyFill="0" applyBorder="0">
      <alignment horizontal="right"/>
    </xf>
    <xf numFmtId="0" fontId="53" fillId="0" borderId="0" applyNumberFormat="0" applyFill="0" applyBorder="0" applyProtection="0">
      <alignment horizontal="left"/>
    </xf>
    <xf numFmtId="0" fontId="70" fillId="20" borderId="0"/>
    <xf numFmtId="230" fontId="19" fillId="0" borderId="12" applyFont="0" applyBorder="0" applyAlignment="0">
      <alignment vertical="center"/>
    </xf>
    <xf numFmtId="206" fontId="19" fillId="0" borderId="13" applyFont="0" applyFill="0" applyBorder="0" applyAlignment="0" applyProtection="0"/>
    <xf numFmtId="207" fontId="19" fillId="0" borderId="0" applyFont="0" applyFill="0" applyBorder="0" applyAlignment="0" applyProtection="0"/>
    <xf numFmtId="9" fontId="1" fillId="0" borderId="0" applyFont="0" applyFill="0" applyBorder="0" applyAlignment="0" applyProtection="0"/>
    <xf numFmtId="203" fontId="66" fillId="0" borderId="0" applyFont="0" applyFill="0" applyBorder="0" applyAlignment="0" applyProtection="0"/>
    <xf numFmtId="197" fontId="19" fillId="0" borderId="0" applyFont="0" applyFill="0" applyBorder="0" applyAlignment="0" applyProtection="0"/>
    <xf numFmtId="10" fontId="19" fillId="0" borderId="0" applyFont="0" applyFill="0" applyBorder="0" applyAlignment="0" applyProtection="0"/>
    <xf numFmtId="10" fontId="55" fillId="0" borderId="0" applyFill="0" applyBorder="0" applyAlignment="0" applyProtection="0"/>
    <xf numFmtId="4" fontId="55" fillId="0" borderId="0" applyFill="0" applyBorder="0" applyAlignment="0" applyProtection="0"/>
    <xf numFmtId="10" fontId="71" fillId="0" borderId="0" applyFont="0" applyFill="0" applyBorder="0" applyAlignment="0" applyProtection="0"/>
    <xf numFmtId="220" fontId="46" fillId="0" borderId="0">
      <protection locked="0"/>
    </xf>
    <xf numFmtId="0" fontId="72" fillId="0" borderId="0" applyNumberFormat="0" applyFill="0" applyBorder="0" applyProtection="0">
      <alignment horizontal="right"/>
    </xf>
    <xf numFmtId="198" fontId="19" fillId="0" borderId="0" applyFill="0" applyBorder="0" applyAlignment="0"/>
    <xf numFmtId="171" fontId="73" fillId="0" borderId="0" applyFill="0" applyBorder="0" applyAlignment="0"/>
    <xf numFmtId="198" fontId="19" fillId="0" borderId="0" applyFill="0" applyBorder="0" applyAlignment="0"/>
    <xf numFmtId="200" fontId="19" fillId="0" borderId="0" applyFill="0" applyBorder="0" applyAlignment="0"/>
    <xf numFmtId="171" fontId="73" fillId="0" borderId="0" applyFill="0" applyBorder="0" applyAlignment="0"/>
    <xf numFmtId="4" fontId="47" fillId="0" borderId="0" applyFont="0" applyFill="0" applyBorder="0" applyProtection="0">
      <alignment horizontal="right"/>
    </xf>
    <xf numFmtId="0" fontId="24" fillId="0" borderId="0" applyNumberFormat="0" applyFont="0" applyFill="0" applyBorder="0" applyAlignment="0" applyProtection="0">
      <alignment horizontal="left"/>
    </xf>
    <xf numFmtId="0" fontId="74" fillId="0" borderId="6">
      <alignment horizontal="center"/>
    </xf>
    <xf numFmtId="218" fontId="46" fillId="0" borderId="0">
      <protection locked="0"/>
    </xf>
    <xf numFmtId="222" fontId="46" fillId="0" borderId="0">
      <protection locked="0"/>
    </xf>
    <xf numFmtId="227" fontId="19" fillId="0" borderId="0"/>
    <xf numFmtId="205" fontId="75" fillId="0" borderId="0"/>
    <xf numFmtId="197" fontId="27" fillId="0" borderId="0">
      <protection locked="0"/>
    </xf>
    <xf numFmtId="178" fontId="19" fillId="0" borderId="0" applyFont="0" applyFill="0" applyBorder="0" applyAlignment="0" applyProtection="0"/>
    <xf numFmtId="182" fontId="19"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169" fontId="21" fillId="0" borderId="0" applyFont="0" applyFill="0" applyBorder="0" applyAlignment="0" applyProtection="0"/>
    <xf numFmtId="204" fontId="78" fillId="0" borderId="2"/>
    <xf numFmtId="0" fontId="79" fillId="0" borderId="2">
      <alignment horizontal="center"/>
    </xf>
    <xf numFmtId="204" fontId="76" fillId="0" borderId="0" applyFont="0" applyBorder="0"/>
    <xf numFmtId="49" fontId="50" fillId="0" borderId="0" applyFill="0" applyBorder="0" applyAlignment="0"/>
    <xf numFmtId="201" fontId="19" fillId="0" borderId="0" applyFill="0" applyBorder="0" applyAlignment="0"/>
    <xf numFmtId="202" fontId="19" fillId="0" borderId="0" applyFill="0" applyBorder="0" applyAlignment="0"/>
    <xf numFmtId="0" fontId="80" fillId="0" borderId="9">
      <alignment vertical="center"/>
    </xf>
    <xf numFmtId="0" fontId="81" fillId="0" borderId="9">
      <alignment vertical="center"/>
    </xf>
    <xf numFmtId="0" fontId="81" fillId="3" borderId="2">
      <alignment horizontal="centerContinuous" vertical="center"/>
    </xf>
    <xf numFmtId="0" fontId="80" fillId="0" borderId="9">
      <alignment vertical="center"/>
    </xf>
    <xf numFmtId="0" fontId="80" fillId="3" borderId="2">
      <alignment horizontal="centerContinuous" vertical="center"/>
    </xf>
    <xf numFmtId="0" fontId="82" fillId="0" borderId="9">
      <alignment vertical="center"/>
    </xf>
    <xf numFmtId="0" fontId="82" fillId="3" borderId="2">
      <alignment horizontal="centerContinuous" vertical="center"/>
    </xf>
    <xf numFmtId="0" fontId="69" fillId="0" borderId="9">
      <alignment vertical="center"/>
    </xf>
    <xf numFmtId="0" fontId="69" fillId="3" borderId="2">
      <alignment horizontal="centerContinuous" vertical="center"/>
    </xf>
    <xf numFmtId="0" fontId="60" fillId="0" borderId="0" applyNumberFormat="0" applyFill="0" applyBorder="0" applyProtection="0">
      <alignment horizontal="left"/>
    </xf>
    <xf numFmtId="0" fontId="83" fillId="0" borderId="0">
      <alignment horizontal="center" vertical="center"/>
    </xf>
    <xf numFmtId="0" fontId="69" fillId="0" borderId="0">
      <alignment horizontal="center" vertical="center"/>
    </xf>
    <xf numFmtId="0" fontId="84" fillId="0" borderId="0" applyNumberFormat="0" applyFill="0" applyBorder="0" applyAlignment="0" applyProtection="0"/>
    <xf numFmtId="0" fontId="85" fillId="0" borderId="0" applyNumberFormat="0" applyFill="0" applyBorder="0" applyAlignment="0" applyProtection="0"/>
    <xf numFmtId="3" fontId="42" fillId="0" borderId="14">
      <protection locked="0"/>
    </xf>
    <xf numFmtId="0" fontId="86" fillId="0" borderId="15" applyNumberFormat="0" applyFont="0" applyBorder="0" applyAlignment="0">
      <alignment horizontal="center" vertical="top" wrapText="1"/>
    </xf>
    <xf numFmtId="179" fontId="27" fillId="0" borderId="0" applyFont="0" applyFill="0" applyBorder="0" applyAlignment="0" applyProtection="0"/>
    <xf numFmtId="180" fontId="27" fillId="0" borderId="0" applyFont="0" applyFill="0" applyBorder="0" applyAlignment="0" applyProtection="0"/>
    <xf numFmtId="0" fontId="87" fillId="0" borderId="0">
      <alignment horizontal="left"/>
    </xf>
    <xf numFmtId="0" fontId="88" fillId="0" borderId="0">
      <alignment vertical="top"/>
    </xf>
    <xf numFmtId="208" fontId="27" fillId="0" borderId="16" applyFont="0" applyFill="0" applyBorder="0" applyAlignment="0" applyProtection="0">
      <alignment horizontal="right"/>
      <protection locked="0"/>
    </xf>
    <xf numFmtId="181" fontId="64" fillId="0" borderId="0" applyFont="0" applyFill="0" applyBorder="0" applyAlignment="0" applyProtection="0"/>
    <xf numFmtId="0" fontId="26" fillId="0" borderId="0" applyNumberFormat="0" applyFill="0" applyBorder="0" applyAlignment="0" applyProtection="0"/>
    <xf numFmtId="0" fontId="89" fillId="21" borderId="17" applyNumberFormat="0" applyAlignment="0" applyProtection="0"/>
    <xf numFmtId="0" fontId="90" fillId="0" borderId="0" applyNumberFormat="0" applyFill="0" applyBorder="0" applyProtection="0">
      <alignment horizontal="right"/>
    </xf>
    <xf numFmtId="209" fontId="19" fillId="0" borderId="0" applyFont="0" applyFill="0" applyBorder="0" applyAlignment="0" applyProtection="0"/>
    <xf numFmtId="211" fontId="19" fillId="0" borderId="0" applyFont="0" applyFill="0" applyBorder="0" applyAlignment="0" applyProtection="0"/>
    <xf numFmtId="186" fontId="52" fillId="0" borderId="0" applyFont="0" applyFill="0" applyBorder="0" applyAlignment="0" applyProtection="0"/>
    <xf numFmtId="188" fontId="52" fillId="0" borderId="0" applyFont="0" applyFill="0" applyBorder="0" applyAlignment="0" applyProtection="0"/>
    <xf numFmtId="0" fontId="1" fillId="0" borderId="0"/>
    <xf numFmtId="0" fontId="146" fillId="0" borderId="0" applyFont="0" applyFill="0" applyBorder="0" applyAlignment="0" applyProtection="0"/>
    <xf numFmtId="0" fontId="35" fillId="0" borderId="0" applyFont="0" applyFill="0" applyBorder="0" applyAlignment="0" applyProtection="0"/>
    <xf numFmtId="0" fontId="27" fillId="0" borderId="0" applyFont="0" applyFill="0" applyBorder="0" applyAlignment="0" applyProtection="0"/>
    <xf numFmtId="0" fontId="146" fillId="0" borderId="0" applyFont="0" applyFill="0" applyBorder="0" applyAlignment="0" applyProtection="0"/>
    <xf numFmtId="0" fontId="27" fillId="0" borderId="0" applyFont="0" applyFill="0" applyBorder="0" applyAlignment="0" applyProtection="0"/>
    <xf numFmtId="241" fontId="27" fillId="0" borderId="0" applyFont="0" applyFill="0" applyBorder="0" applyAlignment="0" applyProtection="0"/>
    <xf numFmtId="240" fontId="27" fillId="0" borderId="0" applyFont="0" applyFill="0" applyBorder="0" applyAlignment="0" applyProtection="0"/>
    <xf numFmtId="0" fontId="27" fillId="0" borderId="0"/>
    <xf numFmtId="0" fontId="27" fillId="0" borderId="0" applyFont="0" applyFill="0" applyBorder="0" applyAlignment="0" applyProtection="0"/>
    <xf numFmtId="0" fontId="35" fillId="0" borderId="0" applyFont="0" applyFill="0" applyBorder="0" applyAlignment="0" applyProtection="0"/>
    <xf numFmtId="40" fontId="146" fillId="0" borderId="0" applyFont="0" applyFill="0" applyBorder="0" applyAlignment="0" applyProtection="0"/>
    <xf numFmtId="0" fontId="147" fillId="25" borderId="0" applyNumberFormat="0" applyBorder="0" applyAlignment="0" applyProtection="0"/>
    <xf numFmtId="0" fontId="147" fillId="26" borderId="0" applyNumberFormat="0" applyBorder="0" applyAlignment="0" applyProtection="0"/>
    <xf numFmtId="0" fontId="147" fillId="27" borderId="0" applyNumberFormat="0" applyBorder="0" applyAlignment="0" applyProtection="0"/>
    <xf numFmtId="0" fontId="147" fillId="28" borderId="0" applyNumberFormat="0" applyBorder="0" applyAlignment="0" applyProtection="0"/>
    <xf numFmtId="0" fontId="147" fillId="29" borderId="0" applyNumberFormat="0" applyBorder="0" applyAlignment="0" applyProtection="0"/>
    <xf numFmtId="0" fontId="147" fillId="30" borderId="0" applyNumberFormat="0" applyBorder="0" applyAlignment="0" applyProtection="0"/>
    <xf numFmtId="0" fontId="147" fillId="31" borderId="0" applyNumberFormat="0" applyBorder="0" applyAlignment="0" applyProtection="0"/>
    <xf numFmtId="0" fontId="147" fillId="32" borderId="0" applyNumberFormat="0" applyBorder="0" applyAlignment="0" applyProtection="0"/>
    <xf numFmtId="0" fontId="147" fillId="33" borderId="0" applyNumberFormat="0" applyBorder="0" applyAlignment="0" applyProtection="0"/>
    <xf numFmtId="0" fontId="147" fillId="28" borderId="0" applyNumberFormat="0" applyBorder="0" applyAlignment="0" applyProtection="0"/>
    <xf numFmtId="0" fontId="147" fillId="31" borderId="0" applyNumberFormat="0" applyBorder="0" applyAlignment="0" applyProtection="0"/>
    <xf numFmtId="0" fontId="147" fillId="34" borderId="0" applyNumberFormat="0" applyBorder="0" applyAlignment="0" applyProtection="0"/>
    <xf numFmtId="0" fontId="148" fillId="35" borderId="0" applyNumberFormat="0" applyBorder="0" applyAlignment="0" applyProtection="0"/>
    <xf numFmtId="0" fontId="148" fillId="32" borderId="0" applyNumberFormat="0" applyBorder="0" applyAlignment="0" applyProtection="0"/>
    <xf numFmtId="0" fontId="148" fillId="33" borderId="0" applyNumberFormat="0" applyBorder="0" applyAlignment="0" applyProtection="0"/>
    <xf numFmtId="0" fontId="148" fillId="36" borderId="0" applyNumberFormat="0" applyBorder="0" applyAlignment="0" applyProtection="0"/>
    <xf numFmtId="0" fontId="148" fillId="37" borderId="0" applyNumberFormat="0" applyBorder="0" applyAlignment="0" applyProtection="0"/>
    <xf numFmtId="0" fontId="148" fillId="38" borderId="0" applyNumberFormat="0" applyBorder="0" applyAlignment="0" applyProtection="0"/>
    <xf numFmtId="0" fontId="148" fillId="39" borderId="0" applyNumberFormat="0" applyBorder="0" applyAlignment="0" applyProtection="0"/>
    <xf numFmtId="0" fontId="148" fillId="40" borderId="0" applyNumberFormat="0" applyBorder="0" applyAlignment="0" applyProtection="0"/>
    <xf numFmtId="0" fontId="148" fillId="41" borderId="0" applyNumberFormat="0" applyBorder="0" applyAlignment="0" applyProtection="0"/>
    <xf numFmtId="0" fontId="148" fillId="36" borderId="0" applyNumberFormat="0" applyBorder="0" applyAlignment="0" applyProtection="0"/>
    <xf numFmtId="0" fontId="148" fillId="37" borderId="0" applyNumberFormat="0" applyBorder="0" applyAlignment="0" applyProtection="0"/>
    <xf numFmtId="0" fontId="148" fillId="42" borderId="0" applyNumberFormat="0" applyBorder="0" applyAlignment="0" applyProtection="0"/>
    <xf numFmtId="0" fontId="149" fillId="0" borderId="0">
      <alignment horizontal="center" wrapText="1"/>
      <protection locked="0"/>
    </xf>
    <xf numFmtId="0" fontId="150" fillId="26" borderId="0" applyNumberFormat="0" applyBorder="0" applyAlignment="0" applyProtection="0"/>
    <xf numFmtId="38" fontId="1" fillId="15" borderId="2">
      <protection locked="0"/>
    </xf>
    <xf numFmtId="225" fontId="1" fillId="15" borderId="2">
      <protection locked="0"/>
    </xf>
    <xf numFmtId="49" fontId="1" fillId="15" borderId="2">
      <alignment horizontal="left"/>
      <protection locked="0"/>
    </xf>
    <xf numFmtId="38" fontId="1" fillId="0" borderId="2"/>
    <xf numFmtId="225" fontId="1" fillId="0" borderId="2"/>
    <xf numFmtId="40" fontId="1" fillId="0" borderId="2"/>
    <xf numFmtId="198" fontId="27" fillId="0" borderId="0" applyFill="0" applyBorder="0" applyAlignment="0"/>
    <xf numFmtId="171" fontId="73" fillId="0" borderId="0" applyFill="0" applyBorder="0" applyAlignment="0"/>
    <xf numFmtId="236" fontId="73" fillId="0" borderId="0" applyFill="0" applyBorder="0" applyAlignment="0"/>
    <xf numFmtId="238" fontId="151" fillId="0" borderId="0" applyFill="0" applyBorder="0" applyAlignment="0"/>
    <xf numFmtId="203" fontId="151" fillId="0" borderId="0" applyFill="0" applyBorder="0" applyAlignment="0"/>
    <xf numFmtId="198" fontId="27" fillId="0" borderId="0" applyFill="0" applyBorder="0" applyAlignment="0"/>
    <xf numFmtId="200" fontId="27" fillId="0" borderId="0" applyFill="0" applyBorder="0" applyAlignment="0"/>
    <xf numFmtId="171" fontId="73" fillId="0" borderId="0" applyFill="0" applyBorder="0" applyAlignment="0"/>
    <xf numFmtId="0" fontId="152" fillId="43" borderId="59" applyNumberFormat="0" applyAlignment="0" applyProtection="0"/>
    <xf numFmtId="0" fontId="153" fillId="44" borderId="60" applyNumberFormat="0" applyAlignment="0" applyProtection="0"/>
    <xf numFmtId="0" fontId="1" fillId="0" borderId="0" applyNumberFormat="0" applyFill="0" applyBorder="0" applyAlignment="0" applyProtection="0">
      <alignment vertical="top"/>
      <protection locked="0"/>
    </xf>
    <xf numFmtId="237" fontId="27" fillId="0" borderId="0"/>
    <xf numFmtId="237" fontId="27" fillId="0" borderId="0"/>
    <xf numFmtId="237" fontId="27" fillId="0" borderId="0"/>
    <xf numFmtId="237" fontId="27" fillId="0" borderId="0"/>
    <xf numFmtId="237" fontId="27" fillId="0" borderId="0"/>
    <xf numFmtId="237" fontId="27" fillId="0" borderId="0"/>
    <xf numFmtId="237" fontId="27" fillId="0" borderId="0"/>
    <xf numFmtId="237" fontId="27" fillId="0" borderId="0"/>
    <xf numFmtId="198" fontId="27" fillId="0" borderId="0" applyFont="0" applyFill="0" applyBorder="0" applyAlignment="0" applyProtection="0"/>
    <xf numFmtId="235" fontId="154" fillId="0" borderId="0">
      <protection locked="0"/>
    </xf>
    <xf numFmtId="171" fontId="73" fillId="0" borderId="0" applyFont="0" applyFill="0" applyBorder="0" applyAlignment="0" applyProtection="0"/>
    <xf numFmtId="235" fontId="154" fillId="0" borderId="0">
      <protection locked="0"/>
    </xf>
    <xf numFmtId="164" fontId="27" fillId="3" borderId="0" applyFont="0" applyBorder="0"/>
    <xf numFmtId="14" fontId="27" fillId="0" borderId="0">
      <alignment horizontal="center"/>
    </xf>
    <xf numFmtId="235" fontId="154" fillId="0" borderId="0">
      <protection locked="0"/>
    </xf>
    <xf numFmtId="199" fontId="27" fillId="0" borderId="5">
      <alignment vertical="center"/>
    </xf>
    <xf numFmtId="198" fontId="27" fillId="0" borderId="0" applyFill="0" applyBorder="0" applyAlignment="0"/>
    <xf numFmtId="171" fontId="73" fillId="0" borderId="0" applyFill="0" applyBorder="0" applyAlignment="0"/>
    <xf numFmtId="198" fontId="27" fillId="0" borderId="0" applyFill="0" applyBorder="0" applyAlignment="0"/>
    <xf numFmtId="200" fontId="27" fillId="0" borderId="0" applyFill="0" applyBorder="0" applyAlignment="0"/>
    <xf numFmtId="171" fontId="73" fillId="0" borderId="0" applyFill="0" applyBorder="0" applyAlignment="0"/>
    <xf numFmtId="183" fontId="27" fillId="0" borderId="0" applyFont="0" applyFill="0" applyBorder="0" applyAlignment="0" applyProtection="0"/>
    <xf numFmtId="0" fontId="155" fillId="0" borderId="0" applyNumberFormat="0" applyFill="0" applyBorder="0" applyAlignment="0" applyProtection="0"/>
    <xf numFmtId="235" fontId="154" fillId="0" borderId="0">
      <protection locked="0"/>
    </xf>
    <xf numFmtId="0" fontId="156" fillId="27" borderId="0" applyNumberFormat="0" applyBorder="0" applyAlignment="0" applyProtection="0"/>
    <xf numFmtId="235" fontId="157" fillId="0" borderId="0">
      <protection locked="0"/>
    </xf>
    <xf numFmtId="235" fontId="157" fillId="0" borderId="0">
      <protection locked="0"/>
    </xf>
    <xf numFmtId="0" fontId="158" fillId="0" borderId="61" applyNumberFormat="0" applyFill="0" applyAlignment="0" applyProtection="0"/>
    <xf numFmtId="0" fontId="158" fillId="0" borderId="0" applyNumberFormat="0" applyFill="0" applyBorder="0" applyAlignment="0" applyProtection="0"/>
    <xf numFmtId="0" fontId="27" fillId="13" borderId="9" applyNumberFormat="0" applyFont="0" applyBorder="0" applyAlignment="0">
      <protection locked="0"/>
    </xf>
    <xf numFmtId="231" fontId="1" fillId="19" borderId="0"/>
    <xf numFmtId="198" fontId="27" fillId="0" borderId="0" applyFill="0" applyBorder="0" applyAlignment="0"/>
    <xf numFmtId="171" fontId="73" fillId="0" borderId="0" applyFill="0" applyBorder="0" applyAlignment="0"/>
    <xf numFmtId="198" fontId="27" fillId="0" borderId="0" applyFill="0" applyBorder="0" applyAlignment="0"/>
    <xf numFmtId="200" fontId="27" fillId="0" borderId="0" applyFill="0" applyBorder="0" applyAlignment="0"/>
    <xf numFmtId="171" fontId="73" fillId="0" borderId="0" applyFill="0" applyBorder="0" applyAlignment="0"/>
    <xf numFmtId="0" fontId="160" fillId="0" borderId="62" applyNumberFormat="0" applyFill="0" applyAlignment="0" applyProtection="0"/>
    <xf numFmtId="226" fontId="1" fillId="0" borderId="0" applyFont="0" applyFill="0" applyBorder="0" applyAlignment="0" applyProtection="0"/>
    <xf numFmtId="180" fontId="161"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3" fontId="23" fillId="0" borderId="10">
      <alignment horizontal="left"/>
    </xf>
    <xf numFmtId="232" fontId="27" fillId="0" borderId="0" applyFont="0" applyFill="0" applyBorder="0" applyAlignment="0" applyProtection="0"/>
    <xf numFmtId="170" fontId="27" fillId="0" borderId="0" applyFont="0" applyFill="0" applyBorder="0" applyAlignment="0" applyProtection="0"/>
    <xf numFmtId="0" fontId="162" fillId="45" borderId="0" applyNumberFormat="0" applyBorder="0" applyAlignment="0" applyProtection="0"/>
    <xf numFmtId="234" fontId="163" fillId="0" borderId="0"/>
    <xf numFmtId="3" fontId="1" fillId="0" borderId="0"/>
    <xf numFmtId="0" fontId="27" fillId="0" borderId="0"/>
    <xf numFmtId="0" fontId="27" fillId="46" borderId="63" applyNumberFormat="0" applyFont="0" applyAlignment="0" applyProtection="0"/>
    <xf numFmtId="40" fontId="164" fillId="0" borderId="0" applyFont="0" applyFill="0" applyBorder="0" applyAlignment="0" applyProtection="0"/>
    <xf numFmtId="38" fontId="164" fillId="0" borderId="0" applyFont="0" applyFill="0" applyBorder="0" applyAlignment="0" applyProtection="0"/>
    <xf numFmtId="0" fontId="165" fillId="43" borderId="64" applyNumberFormat="0" applyAlignment="0" applyProtection="0"/>
    <xf numFmtId="230" fontId="1" fillId="0" borderId="12" applyFont="0" applyBorder="0" applyAlignment="0">
      <alignment vertical="center"/>
    </xf>
    <xf numFmtId="14" fontId="149" fillId="0" borderId="0">
      <alignment horizontal="center" wrapText="1"/>
      <protection locked="0"/>
    </xf>
    <xf numFmtId="206" fontId="1" fillId="0" borderId="13" applyFont="0" applyFill="0" applyBorder="0" applyAlignment="0" applyProtection="0"/>
    <xf numFmtId="207" fontId="1" fillId="0" borderId="0" applyFont="0" applyFill="0" applyBorder="0" applyAlignment="0" applyProtection="0"/>
    <xf numFmtId="203" fontId="151" fillId="0" borderId="0" applyFont="0" applyFill="0" applyBorder="0" applyAlignment="0" applyProtection="0"/>
    <xf numFmtId="197" fontId="27" fillId="0" borderId="0" applyFont="0" applyFill="0" applyBorder="0" applyAlignment="0" applyProtection="0"/>
    <xf numFmtId="10" fontId="27" fillId="0" borderId="0" applyFont="0" applyFill="0" applyBorder="0" applyAlignment="0" applyProtection="0"/>
    <xf numFmtId="198" fontId="27" fillId="0" borderId="0" applyFill="0" applyBorder="0" applyAlignment="0"/>
    <xf numFmtId="198" fontId="27" fillId="0" borderId="0" applyFill="0" applyBorder="0" applyAlignment="0"/>
    <xf numFmtId="200" fontId="27" fillId="0" borderId="0" applyFill="0" applyBorder="0" applyAlignment="0"/>
    <xf numFmtId="15" fontId="24" fillId="0" borderId="0" applyFont="0" applyFill="0" applyBorder="0" applyAlignment="0" applyProtection="0"/>
    <xf numFmtId="4" fontId="24" fillId="0" borderId="0" applyFont="0" applyFill="0" applyBorder="0" applyAlignment="0" applyProtection="0"/>
    <xf numFmtId="3" fontId="24" fillId="0" borderId="0" applyFont="0" applyFill="0" applyBorder="0" applyAlignment="0" applyProtection="0"/>
    <xf numFmtId="0" fontId="24" fillId="47" borderId="0" applyNumberFormat="0" applyFont="0" applyBorder="0" applyAlignment="0" applyProtection="0"/>
    <xf numFmtId="0" fontId="24" fillId="0" borderId="0"/>
    <xf numFmtId="227" fontId="1" fillId="0" borderId="0"/>
    <xf numFmtId="239" fontId="24" fillId="0" borderId="0">
      <alignment horizontal="center"/>
    </xf>
    <xf numFmtId="0" fontId="61" fillId="0" borderId="0"/>
    <xf numFmtId="0" fontId="61" fillId="0" borderId="0"/>
    <xf numFmtId="0" fontId="61" fillId="0" borderId="0"/>
    <xf numFmtId="0" fontId="61" fillId="0" borderId="0"/>
    <xf numFmtId="0" fontId="61" fillId="0" borderId="0"/>
    <xf numFmtId="0" fontId="166" fillId="0" borderId="0"/>
    <xf numFmtId="201" fontId="27" fillId="0" borderId="0" applyFill="0" applyBorder="0" applyAlignment="0"/>
    <xf numFmtId="202" fontId="27" fillId="0" borderId="0" applyFill="0" applyBorder="0" applyAlignment="0"/>
    <xf numFmtId="0" fontId="159" fillId="0" borderId="0" applyNumberFormat="0" applyFill="0" applyBorder="0" applyProtection="0">
      <alignment horizontal="left"/>
    </xf>
    <xf numFmtId="235" fontId="154" fillId="0" borderId="65">
      <protection locked="0"/>
    </xf>
    <xf numFmtId="0" fontId="27" fillId="0" borderId="0" applyFont="0" applyFill="0" applyBorder="0" applyAlignment="0" applyProtection="0"/>
    <xf numFmtId="233" fontId="27" fillId="0" borderId="0" applyFont="0" applyFill="0" applyBorder="0" applyAlignment="0" applyProtection="0"/>
    <xf numFmtId="0" fontId="1" fillId="0" borderId="0"/>
    <xf numFmtId="0" fontId="167" fillId="0" borderId="0" applyNumberFormat="0" applyFill="0" applyBorder="0" applyAlignment="0" applyProtection="0"/>
    <xf numFmtId="0" fontId="42" fillId="0" borderId="0">
      <alignment horizontal="left"/>
    </xf>
    <xf numFmtId="0" fontId="27" fillId="13" borderId="9" applyNumberFormat="0" applyFont="0" applyBorder="0" applyAlignment="0">
      <protection locked="0"/>
    </xf>
  </cellStyleXfs>
  <cellXfs count="338">
    <xf numFmtId="0" fontId="0" fillId="0" borderId="0" xfId="0"/>
    <xf numFmtId="0" fontId="3" fillId="0" borderId="0" xfId="0" applyFont="1" applyAlignment="1">
      <alignment horizontal="center" vertical="center"/>
    </xf>
    <xf numFmtId="0" fontId="8" fillId="0" borderId="0" xfId="0" applyFont="1"/>
    <xf numFmtId="0" fontId="8" fillId="0" borderId="0" xfId="0" applyFont="1" applyFill="1"/>
    <xf numFmtId="0" fontId="9" fillId="0" borderId="0" xfId="0" applyFont="1"/>
    <xf numFmtId="0" fontId="10" fillId="0" borderId="0" xfId="0" applyFont="1"/>
    <xf numFmtId="0" fontId="8" fillId="0" borderId="0" xfId="0" applyFont="1" applyBorder="1"/>
    <xf numFmtId="0" fontId="10" fillId="0" borderId="0" xfId="0" applyFont="1" applyFill="1" applyBorder="1" applyAlignment="1">
      <alignment horizontal="center" vertical="center" wrapText="1"/>
    </xf>
    <xf numFmtId="0" fontId="11" fillId="0" borderId="0" xfId="0" applyFont="1" applyAlignment="1">
      <alignment horizontal="center"/>
    </xf>
    <xf numFmtId="49" fontId="11" fillId="0" borderId="0" xfId="0" applyNumberFormat="1" applyFont="1" applyAlignment="1">
      <alignment horizontal="center"/>
    </xf>
    <xf numFmtId="0" fontId="11" fillId="0" borderId="0" xfId="0" applyFont="1"/>
    <xf numFmtId="0" fontId="13" fillId="0" borderId="0" xfId="0" applyFont="1" applyAlignment="1">
      <alignment horizontal="center"/>
    </xf>
    <xf numFmtId="0" fontId="13" fillId="0" borderId="0" xfId="0" applyFont="1"/>
    <xf numFmtId="176" fontId="14" fillId="0" borderId="0" xfId="0" applyNumberFormat="1" applyFont="1" applyFill="1" applyBorder="1" applyAlignment="1">
      <alignment horizontal="center" vertical="center"/>
    </xf>
    <xf numFmtId="176" fontId="14" fillId="0" borderId="0" xfId="0" applyNumberFormat="1" applyFont="1" applyBorder="1" applyAlignment="1">
      <alignment horizontal="center" vertical="center"/>
    </xf>
    <xf numFmtId="0" fontId="16" fillId="0" borderId="0" xfId="0" applyFont="1" applyBorder="1" applyAlignment="1">
      <alignment horizontal="center" vertical="center"/>
    </xf>
    <xf numFmtId="3" fontId="16" fillId="0" borderId="0" xfId="0" applyNumberFormat="1" applyFont="1" applyBorder="1" applyAlignment="1">
      <alignment horizontal="center" vertical="center"/>
    </xf>
    <xf numFmtId="3" fontId="17" fillId="0" borderId="0" xfId="0" applyNumberFormat="1" applyFont="1" applyBorder="1" applyAlignment="1">
      <alignment horizontal="center" vertical="center"/>
    </xf>
    <xf numFmtId="177" fontId="17" fillId="0" borderId="0" xfId="0" applyNumberFormat="1" applyFont="1" applyBorder="1" applyAlignment="1">
      <alignment horizontal="center" vertical="center"/>
    </xf>
    <xf numFmtId="9" fontId="16" fillId="0" borderId="0" xfId="337" applyNumberFormat="1" applyFont="1" applyBorder="1" applyAlignment="1">
      <alignment horizontal="center" vertical="center"/>
    </xf>
    <xf numFmtId="0" fontId="3" fillId="0" borderId="2" xfId="0" applyFont="1" applyBorder="1" applyAlignment="1">
      <alignment horizontal="center" vertical="center"/>
    </xf>
    <xf numFmtId="0" fontId="11" fillId="0" borderId="18" xfId="0" applyFont="1" applyBorder="1" applyAlignment="1">
      <alignment horizontal="center"/>
    </xf>
    <xf numFmtId="0" fontId="11" fillId="0" borderId="0" xfId="0" applyFont="1" applyBorder="1" applyAlignment="1">
      <alignment horizontal="center"/>
    </xf>
    <xf numFmtId="0" fontId="92" fillId="0" borderId="0" xfId="0" applyFont="1" applyAlignment="1">
      <alignment horizontal="center" vertical="center"/>
    </xf>
    <xf numFmtId="0" fontId="3" fillId="0" borderId="0" xfId="0" applyFont="1" applyFill="1" applyAlignment="1">
      <alignment horizontal="center" vertical="center"/>
    </xf>
    <xf numFmtId="0" fontId="3" fillId="9" borderId="0" xfId="0" applyFont="1" applyFill="1" applyAlignment="1">
      <alignment horizontal="center" vertical="center"/>
    </xf>
    <xf numFmtId="0" fontId="11" fillId="0" borderId="6" xfId="0" applyFont="1" applyBorder="1" applyAlignment="1">
      <alignment horizontal="center"/>
    </xf>
    <xf numFmtId="0" fontId="3" fillId="0" borderId="18" xfId="0" applyFont="1" applyBorder="1" applyAlignment="1">
      <alignment horizontal="center" vertical="center"/>
    </xf>
    <xf numFmtId="0" fontId="3" fillId="0" borderId="19" xfId="0" quotePrefix="1" applyFont="1" applyBorder="1" applyAlignment="1">
      <alignment vertical="center"/>
    </xf>
    <xf numFmtId="0" fontId="3" fillId="0" borderId="6" xfId="0" applyFont="1" applyBorder="1" applyAlignment="1">
      <alignment vertical="center"/>
    </xf>
    <xf numFmtId="3" fontId="3" fillId="0" borderId="6" xfId="0" applyNumberFormat="1" applyFont="1" applyBorder="1" applyAlignment="1">
      <alignment vertical="center"/>
    </xf>
    <xf numFmtId="0" fontId="3" fillId="0" borderId="20" xfId="0" applyFont="1" applyBorder="1" applyAlignment="1">
      <alignment vertical="center"/>
    </xf>
    <xf numFmtId="172" fontId="15" fillId="0" borderId="0" xfId="0" applyNumberFormat="1" applyFont="1" applyFill="1" applyAlignment="1">
      <alignment horizontal="left" vertical="center"/>
    </xf>
    <xf numFmtId="0" fontId="92" fillId="0" borderId="0" xfId="0" applyFont="1" applyFill="1" applyAlignment="1">
      <alignment horizontal="center" vertical="center"/>
    </xf>
    <xf numFmtId="0" fontId="3" fillId="9" borderId="2" xfId="0" applyFont="1" applyFill="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horizontal="center" vertical="center"/>
    </xf>
    <xf numFmtId="0" fontId="3" fillId="0" borderId="22" xfId="0" quotePrefix="1" applyFont="1" applyBorder="1" applyAlignment="1">
      <alignment vertical="center"/>
    </xf>
    <xf numFmtId="0" fontId="3" fillId="0" borderId="18" xfId="0" applyFont="1" applyBorder="1" applyAlignment="1">
      <alignment vertical="center"/>
    </xf>
    <xf numFmtId="3" fontId="3" fillId="0" borderId="18" xfId="0" applyNumberFormat="1" applyFont="1" applyBorder="1" applyAlignment="1">
      <alignment vertical="center"/>
    </xf>
    <xf numFmtId="0" fontId="4" fillId="0" borderId="0" xfId="0" applyFont="1" applyAlignment="1">
      <alignment horizontal="center" vertical="center"/>
    </xf>
    <xf numFmtId="3" fontId="104" fillId="0" borderId="23" xfId="328" applyNumberFormat="1" applyFont="1" applyFill="1" applyBorder="1" applyAlignment="1" applyProtection="1">
      <alignment horizontal="center" vertical="center"/>
    </xf>
    <xf numFmtId="171" fontId="2" fillId="0" borderId="23" xfId="0" applyNumberFormat="1" applyFont="1" applyFill="1" applyBorder="1" applyAlignment="1" applyProtection="1">
      <alignment horizontal="center" vertical="center"/>
    </xf>
    <xf numFmtId="171" fontId="96" fillId="11" borderId="23" xfId="0" applyNumberFormat="1" applyFont="1" applyFill="1" applyBorder="1" applyAlignment="1" applyProtection="1">
      <alignment horizontal="center" vertical="center"/>
    </xf>
    <xf numFmtId="171" fontId="96" fillId="11" borderId="23" xfId="0" applyNumberFormat="1" applyFont="1" applyFill="1" applyBorder="1" applyAlignment="1" applyProtection="1">
      <alignment vertical="center"/>
    </xf>
    <xf numFmtId="0" fontId="101" fillId="11" borderId="23" xfId="328" applyNumberFormat="1" applyFont="1" applyFill="1" applyBorder="1" applyAlignment="1" applyProtection="1">
      <alignment horizontal="center" vertical="center"/>
    </xf>
    <xf numFmtId="4" fontId="100" fillId="0" borderId="23" xfId="0" applyNumberFormat="1" applyFont="1" applyFill="1" applyBorder="1" applyAlignment="1" applyProtection="1">
      <alignment horizontal="center" vertical="center"/>
    </xf>
    <xf numFmtId="3" fontId="101" fillId="11" borderId="23" xfId="0" applyNumberFormat="1" applyFont="1" applyFill="1" applyBorder="1" applyAlignment="1" applyProtection="1">
      <alignment horizontal="center" vertical="center"/>
    </xf>
    <xf numFmtId="171" fontId="101" fillId="11" borderId="23" xfId="0" quotePrefix="1" applyNumberFormat="1" applyFont="1" applyFill="1" applyBorder="1" applyAlignment="1" applyProtection="1">
      <alignment horizontal="center" vertical="center"/>
    </xf>
    <xf numFmtId="171" fontId="101" fillId="11" borderId="23" xfId="0" applyNumberFormat="1" applyFont="1" applyFill="1" applyBorder="1" applyAlignment="1" applyProtection="1">
      <alignment horizontal="center" vertical="center"/>
    </xf>
    <xf numFmtId="3" fontId="100" fillId="0" borderId="23" xfId="0" applyNumberFormat="1" applyFont="1" applyFill="1" applyBorder="1" applyAlignment="1" applyProtection="1">
      <alignment horizontal="center" vertical="center"/>
    </xf>
    <xf numFmtId="49" fontId="101" fillId="11" borderId="23" xfId="328" applyNumberFormat="1" applyFont="1" applyFill="1" applyBorder="1" applyAlignment="1" applyProtection="1">
      <alignment horizontal="center" vertical="center"/>
    </xf>
    <xf numFmtId="3" fontId="100" fillId="0" borderId="23" xfId="328" applyNumberFormat="1" applyFont="1" applyFill="1" applyBorder="1" applyAlignment="1" applyProtection="1">
      <alignment horizontal="center" vertical="center"/>
    </xf>
    <xf numFmtId="0" fontId="101" fillId="11" borderId="23" xfId="328" quotePrefix="1" applyNumberFormat="1" applyFont="1" applyFill="1" applyBorder="1" applyAlignment="1" applyProtection="1">
      <alignment horizontal="center" vertical="center"/>
    </xf>
    <xf numFmtId="171" fontId="95" fillId="11" borderId="25" xfId="0" applyNumberFormat="1" applyFont="1" applyFill="1" applyBorder="1" applyAlignment="1" applyProtection="1">
      <alignment horizontal="center" vertical="center" wrapText="1"/>
    </xf>
    <xf numFmtId="171" fontId="95" fillId="11" borderId="26" xfId="0" applyNumberFormat="1" applyFont="1" applyFill="1" applyBorder="1" applyAlignment="1" applyProtection="1">
      <alignment horizontal="center" vertical="center" wrapText="1"/>
    </xf>
    <xf numFmtId="171" fontId="101" fillId="11" borderId="23" xfId="0" applyNumberFormat="1" applyFont="1" applyFill="1" applyBorder="1" applyAlignment="1" applyProtection="1">
      <alignment horizontal="center" vertical="center" wrapText="1"/>
    </xf>
    <xf numFmtId="171" fontId="95" fillId="11" borderId="27" xfId="0" applyNumberFormat="1" applyFont="1" applyFill="1" applyBorder="1" applyAlignment="1" applyProtection="1">
      <alignment horizontal="center" vertical="center" wrapText="1"/>
    </xf>
    <xf numFmtId="171" fontId="96" fillId="11" borderId="28" xfId="0" applyNumberFormat="1" applyFont="1" applyFill="1" applyBorder="1" applyAlignment="1" applyProtection="1">
      <alignment horizontal="center" vertical="center"/>
    </xf>
    <xf numFmtId="171" fontId="96" fillId="11" borderId="29" xfId="0" applyNumberFormat="1" applyFont="1" applyFill="1" applyBorder="1" applyAlignment="1" applyProtection="1">
      <alignment horizontal="center" vertical="center"/>
    </xf>
    <xf numFmtId="171" fontId="102" fillId="0" borderId="28" xfId="326" applyNumberFormat="1" applyFont="1" applyFill="1" applyBorder="1" applyAlignment="1" applyProtection="1">
      <alignment horizontal="left" vertical="center"/>
    </xf>
    <xf numFmtId="0" fontId="105" fillId="0" borderId="29" xfId="0" applyFont="1" applyBorder="1" applyAlignment="1">
      <alignment horizontal="center" vertical="center"/>
    </xf>
    <xf numFmtId="171" fontId="102" fillId="0" borderId="28" xfId="0" applyNumberFormat="1" applyFont="1" applyFill="1" applyBorder="1" applyAlignment="1" applyProtection="1">
      <alignment vertical="center"/>
    </xf>
    <xf numFmtId="171" fontId="102" fillId="20" borderId="28" xfId="328" applyNumberFormat="1" applyFont="1" applyFill="1" applyBorder="1" applyAlignment="1" applyProtection="1">
      <alignment horizontal="left" vertical="center"/>
    </xf>
    <xf numFmtId="171" fontId="102" fillId="20" borderId="28" xfId="328" applyNumberFormat="1" applyFont="1" applyFill="1" applyBorder="1" applyAlignment="1" applyProtection="1">
      <alignment horizontal="left" vertical="center" wrapText="1"/>
    </xf>
    <xf numFmtId="171" fontId="103" fillId="0" borderId="28" xfId="328" applyNumberFormat="1" applyFont="1" applyBorder="1" applyAlignment="1" applyProtection="1">
      <alignment horizontal="left" vertical="center"/>
    </xf>
    <xf numFmtId="171" fontId="103" fillId="0" borderId="28" xfId="328" applyNumberFormat="1" applyFont="1" applyBorder="1" applyAlignment="1" applyProtection="1">
      <alignment horizontal="left" vertical="center" wrapText="1"/>
    </xf>
    <xf numFmtId="0" fontId="106" fillId="0" borderId="29" xfId="0" applyFont="1" applyBorder="1" applyAlignment="1">
      <alignment horizontal="center" vertical="center"/>
    </xf>
    <xf numFmtId="171" fontId="102" fillId="0" borderId="28" xfId="328" applyNumberFormat="1" applyFont="1" applyBorder="1" applyAlignment="1" applyProtection="1">
      <alignment horizontal="left" vertical="center"/>
    </xf>
    <xf numFmtId="0" fontId="106" fillId="0" borderId="29" xfId="0" applyFont="1" applyBorder="1" applyAlignment="1">
      <alignment horizontal="center" vertical="center" wrapText="1"/>
    </xf>
    <xf numFmtId="171" fontId="103" fillId="0" borderId="28" xfId="328" applyNumberFormat="1" applyFont="1" applyFill="1" applyBorder="1" applyAlignment="1" applyProtection="1">
      <alignment horizontal="left" vertical="center"/>
    </xf>
    <xf numFmtId="171" fontId="102" fillId="0" borderId="28" xfId="326" applyNumberFormat="1" applyFont="1" applyFill="1" applyBorder="1" applyAlignment="1" applyProtection="1">
      <alignment vertical="center" wrapText="1"/>
    </xf>
    <xf numFmtId="0" fontId="107" fillId="0" borderId="29" xfId="0" applyFont="1" applyBorder="1" applyAlignment="1">
      <alignment horizontal="center" vertical="center"/>
    </xf>
    <xf numFmtId="0" fontId="107" fillId="0" borderId="29" xfId="0" applyFont="1" applyBorder="1" applyAlignment="1">
      <alignment horizontal="center" vertical="center" wrapText="1"/>
    </xf>
    <xf numFmtId="0" fontId="100" fillId="0" borderId="29" xfId="0" applyFont="1" applyBorder="1" applyAlignment="1">
      <alignment horizontal="center" vertical="center" wrapText="1"/>
    </xf>
    <xf numFmtId="0" fontId="101" fillId="11" borderId="23" xfId="328" applyNumberFormat="1" applyFont="1" applyFill="1" applyBorder="1" applyAlignment="1" applyProtection="1">
      <alignment horizontal="center" vertical="center" wrapText="1"/>
    </xf>
    <xf numFmtId="171" fontId="102" fillId="0" borderId="28" xfId="326" applyNumberFormat="1" applyFont="1" applyFill="1" applyBorder="1" applyAlignment="1" applyProtection="1">
      <alignment horizontal="left" vertical="center" wrapText="1"/>
    </xf>
    <xf numFmtId="0" fontId="3" fillId="0" borderId="21" xfId="0" applyFont="1" applyBorder="1" applyAlignment="1">
      <alignment vertical="center"/>
    </xf>
    <xf numFmtId="0" fontId="107" fillId="0" borderId="30" xfId="0" applyFont="1" applyBorder="1" applyAlignment="1">
      <alignment horizontal="center" vertical="center"/>
    </xf>
    <xf numFmtId="0" fontId="109" fillId="0" borderId="0" xfId="327" applyFont="1" applyFill="1" applyBorder="1" applyAlignment="1">
      <alignment vertical="center"/>
    </xf>
    <xf numFmtId="0" fontId="109" fillId="0" borderId="0" xfId="327" applyFont="1" applyFill="1" applyBorder="1" applyAlignment="1">
      <alignment horizontal="center" vertical="center"/>
    </xf>
    <xf numFmtId="49" fontId="109" fillId="0" borderId="0" xfId="327" applyNumberFormat="1" applyFont="1" applyFill="1" applyBorder="1" applyAlignment="1">
      <alignment horizontal="center" vertical="center"/>
    </xf>
    <xf numFmtId="0" fontId="13" fillId="11" borderId="0" xfId="0" applyFont="1" applyFill="1" applyAlignment="1">
      <alignment horizontal="center"/>
    </xf>
    <xf numFmtId="0" fontId="11" fillId="11" borderId="0" xfId="0" applyFont="1" applyFill="1" applyAlignment="1">
      <alignment horizontal="center"/>
    </xf>
    <xf numFmtId="0" fontId="11" fillId="11" borderId="0" xfId="0" applyFont="1" applyFill="1" applyBorder="1" applyAlignment="1">
      <alignment horizontal="center"/>
    </xf>
    <xf numFmtId="49" fontId="11" fillId="11" borderId="0" xfId="0" applyNumberFormat="1" applyFont="1" applyFill="1" applyAlignment="1">
      <alignment horizontal="center"/>
    </xf>
    <xf numFmtId="0" fontId="11" fillId="11" borderId="0" xfId="0" applyFont="1" applyFill="1"/>
    <xf numFmtId="0" fontId="111" fillId="0" borderId="0" xfId="327" applyFont="1" applyFill="1" applyBorder="1" applyAlignment="1">
      <alignment horizontal="center" vertical="center"/>
    </xf>
    <xf numFmtId="0" fontId="112" fillId="0" borderId="0" xfId="327" applyFont="1" applyFill="1" applyBorder="1" applyAlignment="1">
      <alignment horizontal="center" vertical="center"/>
    </xf>
    <xf numFmtId="3" fontId="6" fillId="0" borderId="0" xfId="287" applyNumberFormat="1" applyFill="1" applyBorder="1" applyAlignment="1" applyProtection="1">
      <alignment horizontal="center" vertical="center"/>
    </xf>
    <xf numFmtId="176" fontId="14" fillId="11" borderId="0" xfId="0" applyNumberFormat="1" applyFont="1" applyFill="1" applyBorder="1" applyAlignment="1">
      <alignment horizontal="center" vertical="center"/>
    </xf>
    <xf numFmtId="176" fontId="20" fillId="11" borderId="0" xfId="0" applyNumberFormat="1" applyFont="1" applyFill="1" applyBorder="1" applyAlignment="1">
      <alignment horizontal="center" vertical="center"/>
    </xf>
    <xf numFmtId="3" fontId="17" fillId="11" borderId="0" xfId="0" applyNumberFormat="1" applyFont="1" applyFill="1" applyBorder="1" applyAlignment="1">
      <alignment horizontal="center" vertical="center"/>
    </xf>
    <xf numFmtId="177" fontId="17" fillId="11" borderId="0" xfId="0" applyNumberFormat="1" applyFont="1" applyFill="1" applyBorder="1" applyAlignment="1">
      <alignment horizontal="center" vertical="center"/>
    </xf>
    <xf numFmtId="0" fontId="18" fillId="11" borderId="0" xfId="0" applyFont="1" applyFill="1"/>
    <xf numFmtId="0" fontId="12" fillId="11" borderId="18" xfId="0" applyFont="1" applyFill="1" applyBorder="1" applyAlignment="1" applyProtection="1">
      <alignment horizontal="left" vertical="center"/>
      <protection locked="0"/>
    </xf>
    <xf numFmtId="0" fontId="12" fillId="11" borderId="18" xfId="0" applyFont="1" applyFill="1" applyBorder="1" applyAlignment="1" applyProtection="1">
      <alignment horizontal="center" vertical="center"/>
      <protection locked="0"/>
    </xf>
    <xf numFmtId="0" fontId="13" fillId="11" borderId="0" xfId="0" applyFont="1" applyFill="1" applyBorder="1" applyAlignment="1">
      <alignment horizontal="center"/>
    </xf>
    <xf numFmtId="174" fontId="117" fillId="0" borderId="0" xfId="327" applyNumberFormat="1" applyFont="1" applyFill="1" applyBorder="1" applyAlignment="1">
      <alignment horizontal="center" vertical="center" wrapText="1"/>
    </xf>
    <xf numFmtId="3" fontId="119" fillId="0" borderId="0" xfId="0" applyNumberFormat="1" applyFont="1" applyFill="1" applyBorder="1" applyAlignment="1">
      <alignment horizontal="center" vertical="center" wrapText="1"/>
    </xf>
    <xf numFmtId="173" fontId="112" fillId="0" borderId="0" xfId="327" applyNumberFormat="1" applyFont="1" applyFill="1" applyBorder="1" applyAlignment="1">
      <alignment horizontal="center" vertical="center"/>
    </xf>
    <xf numFmtId="174" fontId="111" fillId="0" borderId="0" xfId="327" applyNumberFormat="1" applyFont="1" applyFill="1" applyBorder="1" applyAlignment="1">
      <alignment horizontal="center" vertical="center"/>
    </xf>
    <xf numFmtId="173" fontId="116" fillId="0" borderId="0" xfId="327" applyNumberFormat="1" applyFont="1" applyFill="1" applyBorder="1" applyAlignment="1">
      <alignment horizontal="center" vertical="center"/>
    </xf>
    <xf numFmtId="0" fontId="116" fillId="0" borderId="0" xfId="327" applyNumberFormat="1" applyFont="1" applyFill="1" applyBorder="1" applyAlignment="1">
      <alignment horizontal="center" vertical="center"/>
    </xf>
    <xf numFmtId="0" fontId="120" fillId="0" borderId="0" xfId="0" applyFont="1" applyAlignment="1">
      <alignment horizontal="center"/>
    </xf>
    <xf numFmtId="49" fontId="120" fillId="0" borderId="0" xfId="0" applyNumberFormat="1" applyFont="1" applyAlignment="1">
      <alignment horizontal="center"/>
    </xf>
    <xf numFmtId="175" fontId="116" fillId="0" borderId="0" xfId="327" applyNumberFormat="1" applyFont="1" applyFill="1" applyBorder="1" applyAlignment="1">
      <alignment horizontal="center" vertical="center"/>
    </xf>
    <xf numFmtId="0" fontId="3" fillId="0" borderId="0" xfId="0" applyFont="1" applyBorder="1" applyAlignment="1">
      <alignment horizontal="center" vertical="center"/>
    </xf>
    <xf numFmtId="0" fontId="3" fillId="9" borderId="0" xfId="0" applyFont="1" applyFill="1" applyBorder="1" applyAlignment="1">
      <alignment horizontal="center" vertical="center"/>
    </xf>
    <xf numFmtId="3" fontId="116" fillId="0" borderId="0" xfId="327" applyNumberFormat="1" applyFont="1" applyFill="1" applyBorder="1" applyAlignment="1">
      <alignment horizontal="center" vertical="center"/>
    </xf>
    <xf numFmtId="0" fontId="122" fillId="0" borderId="0" xfId="327" applyFont="1" applyAlignment="1">
      <alignment vertical="center"/>
    </xf>
    <xf numFmtId="0" fontId="126" fillId="0" borderId="0" xfId="327" applyFont="1" applyAlignment="1">
      <alignment vertical="center"/>
    </xf>
    <xf numFmtId="0" fontId="126" fillId="0" borderId="0" xfId="327" applyFont="1" applyBorder="1" applyAlignment="1">
      <alignment horizontal="left" vertical="center"/>
    </xf>
    <xf numFmtId="0" fontId="126" fillId="0" borderId="0" xfId="327" applyFont="1" applyBorder="1" applyAlignment="1">
      <alignment horizontal="center" vertical="center"/>
    </xf>
    <xf numFmtId="0" fontId="122" fillId="0" borderId="0" xfId="327" applyFont="1" applyBorder="1" applyAlignment="1">
      <alignment horizontal="center" vertical="center"/>
    </xf>
    <xf numFmtId="0" fontId="135" fillId="0" borderId="0" xfId="327" applyFont="1" applyBorder="1" applyAlignment="1">
      <alignment horizontal="center" vertical="center"/>
    </xf>
    <xf numFmtId="0" fontId="126" fillId="0" borderId="0" xfId="327" applyFont="1" applyFill="1" applyAlignment="1">
      <alignment horizontal="left" vertical="center"/>
    </xf>
    <xf numFmtId="0" fontId="126" fillId="0" borderId="0" xfId="327" applyFont="1" applyFill="1" applyAlignment="1" applyProtection="1">
      <alignment horizontal="center" vertical="center"/>
      <protection locked="0"/>
    </xf>
    <xf numFmtId="0" fontId="126" fillId="0" borderId="0" xfId="327" applyFont="1" applyFill="1" applyAlignment="1">
      <alignment vertical="center"/>
    </xf>
    <xf numFmtId="0" fontId="9" fillId="0" borderId="0" xfId="0" applyFont="1" applyFill="1"/>
    <xf numFmtId="49" fontId="126" fillId="0" borderId="0" xfId="327" applyNumberFormat="1" applyFont="1" applyFill="1" applyAlignment="1" applyProtection="1">
      <alignment horizontal="center" vertical="center"/>
      <protection locked="0"/>
    </xf>
    <xf numFmtId="0" fontId="108" fillId="0" borderId="29" xfId="0" applyFont="1" applyBorder="1" applyAlignment="1">
      <alignment horizontal="center" vertical="center"/>
    </xf>
    <xf numFmtId="171" fontId="139" fillId="0" borderId="28" xfId="328" applyNumberFormat="1" applyFont="1" applyBorder="1" applyAlignment="1" applyProtection="1">
      <alignment horizontal="left" vertical="center" wrapText="1"/>
    </xf>
    <xf numFmtId="171" fontId="140" fillId="0" borderId="28" xfId="326" applyNumberFormat="1" applyFont="1" applyFill="1" applyBorder="1" applyAlignment="1" applyProtection="1">
      <alignment horizontal="left" vertical="center" wrapText="1"/>
    </xf>
    <xf numFmtId="0" fontId="11" fillId="0" borderId="0" xfId="0" applyFont="1" applyAlignment="1">
      <alignment vertical="center"/>
    </xf>
    <xf numFmtId="171" fontId="102" fillId="0" borderId="31" xfId="326" applyNumberFormat="1" applyFont="1" applyFill="1" applyBorder="1" applyAlignment="1" applyProtection="1">
      <alignment horizontal="left" vertical="center"/>
    </xf>
    <xf numFmtId="0" fontId="101" fillId="11" borderId="24" xfId="328" applyNumberFormat="1" applyFont="1" applyFill="1" applyBorder="1" applyAlignment="1" applyProtection="1">
      <alignment horizontal="center" vertical="center"/>
    </xf>
    <xf numFmtId="3" fontId="101" fillId="11" borderId="24" xfId="0" applyNumberFormat="1" applyFont="1" applyFill="1" applyBorder="1" applyAlignment="1" applyProtection="1">
      <alignment horizontal="center" vertical="center"/>
    </xf>
    <xf numFmtId="171" fontId="101" fillId="11" borderId="24" xfId="0" quotePrefix="1" applyNumberFormat="1" applyFont="1" applyFill="1" applyBorder="1" applyAlignment="1" applyProtection="1">
      <alignment horizontal="center" vertical="center"/>
    </xf>
    <xf numFmtId="0" fontId="107" fillId="0" borderId="32" xfId="0" applyFont="1" applyBorder="1" applyAlignment="1">
      <alignment horizontal="center" vertical="center"/>
    </xf>
    <xf numFmtId="171" fontId="102" fillId="0" borderId="33" xfId="326" applyNumberFormat="1" applyFont="1" applyFill="1" applyBorder="1" applyAlignment="1" applyProtection="1">
      <alignment horizontal="left" vertical="center"/>
    </xf>
    <xf numFmtId="0" fontId="101" fillId="11" borderId="26" xfId="328" applyNumberFormat="1" applyFont="1" applyFill="1" applyBorder="1" applyAlignment="1" applyProtection="1">
      <alignment horizontal="center" vertical="center"/>
    </xf>
    <xf numFmtId="0" fontId="107" fillId="0" borderId="34" xfId="0" applyFont="1" applyBorder="1" applyAlignment="1">
      <alignment horizontal="center" vertical="center"/>
    </xf>
    <xf numFmtId="0" fontId="107" fillId="0" borderId="29" xfId="0" applyFont="1" applyFill="1" applyBorder="1" applyAlignment="1">
      <alignment horizontal="center" vertical="center"/>
    </xf>
    <xf numFmtId="0" fontId="13" fillId="0" borderId="18" xfId="0" applyFont="1" applyBorder="1" applyAlignment="1"/>
    <xf numFmtId="0" fontId="13" fillId="0" borderId="0" xfId="0" applyFont="1" applyAlignment="1"/>
    <xf numFmtId="0" fontId="107" fillId="0" borderId="29" xfId="0" applyFont="1" applyFill="1" applyBorder="1" applyAlignment="1">
      <alignment horizontal="center" vertical="center" wrapText="1"/>
    </xf>
    <xf numFmtId="0" fontId="101" fillId="11" borderId="0" xfId="328" applyNumberFormat="1" applyFont="1" applyFill="1" applyBorder="1" applyAlignment="1" applyProtection="1">
      <alignment horizontal="center" vertical="center" wrapText="1"/>
    </xf>
    <xf numFmtId="0" fontId="107" fillId="0" borderId="35" xfId="0" applyFont="1" applyBorder="1" applyAlignment="1">
      <alignment horizontal="center" vertical="center" wrapText="1"/>
    </xf>
    <xf numFmtId="171" fontId="103" fillId="0" borderId="31" xfId="328" applyNumberFormat="1" applyFont="1" applyBorder="1" applyAlignment="1" applyProtection="1">
      <alignment horizontal="left" vertical="center"/>
    </xf>
    <xf numFmtId="171" fontId="101" fillId="11" borderId="24" xfId="0" applyNumberFormat="1" applyFont="1" applyFill="1" applyBorder="1" applyAlignment="1" applyProtection="1">
      <alignment horizontal="center" vertical="center"/>
    </xf>
    <xf numFmtId="0" fontId="106" fillId="0" borderId="32" xfId="0" applyFont="1" applyBorder="1" applyAlignment="1">
      <alignment horizontal="center" vertical="center"/>
    </xf>
    <xf numFmtId="3" fontId="100" fillId="0" borderId="23" xfId="0" quotePrefix="1" applyNumberFormat="1" applyFont="1" applyFill="1" applyBorder="1" applyAlignment="1" applyProtection="1">
      <alignment horizontal="center" vertical="center"/>
    </xf>
    <xf numFmtId="0" fontId="109" fillId="23" borderId="0" xfId="327" applyFont="1" applyFill="1" applyBorder="1" applyAlignment="1">
      <alignment vertical="center"/>
    </xf>
    <xf numFmtId="0" fontId="109" fillId="23" borderId="0" xfId="327" applyFont="1" applyFill="1" applyBorder="1" applyAlignment="1">
      <alignment horizontal="center" vertical="center"/>
    </xf>
    <xf numFmtId="49" fontId="109" fillId="23" borderId="0" xfId="327" applyNumberFormat="1" applyFont="1" applyFill="1" applyBorder="1" applyAlignment="1">
      <alignment horizontal="center" vertical="center"/>
    </xf>
    <xf numFmtId="3" fontId="6" fillId="23" borderId="0" xfId="287" applyNumberFormat="1" applyFill="1" applyBorder="1" applyAlignment="1" applyProtection="1">
      <alignment horizontal="center" vertical="center"/>
    </xf>
    <xf numFmtId="0" fontId="111" fillId="23" borderId="0" xfId="327" applyFont="1" applyFill="1" applyBorder="1" applyAlignment="1">
      <alignment horizontal="center" vertical="center"/>
    </xf>
    <xf numFmtId="0" fontId="112" fillId="23" borderId="0" xfId="327" applyFont="1" applyFill="1" applyBorder="1" applyAlignment="1">
      <alignment horizontal="center" vertical="center"/>
    </xf>
    <xf numFmtId="174" fontId="111" fillId="23" borderId="0" xfId="327" applyNumberFormat="1" applyFont="1" applyFill="1" applyBorder="1" applyAlignment="1">
      <alignment horizontal="center" vertical="center"/>
    </xf>
    <xf numFmtId="173" fontId="112" fillId="23" borderId="0" xfId="327" applyNumberFormat="1" applyFont="1" applyFill="1" applyBorder="1" applyAlignment="1">
      <alignment horizontal="center" vertical="center"/>
    </xf>
    <xf numFmtId="3" fontId="116" fillId="23" borderId="0" xfId="327" applyNumberFormat="1" applyFont="1" applyFill="1" applyBorder="1" applyAlignment="1">
      <alignment horizontal="center" vertical="center"/>
    </xf>
    <xf numFmtId="173" fontId="116" fillId="23" borderId="0" xfId="327" applyNumberFormat="1" applyFont="1" applyFill="1" applyBorder="1" applyAlignment="1">
      <alignment horizontal="center" vertical="center"/>
    </xf>
    <xf numFmtId="0" fontId="116" fillId="23" borderId="0" xfId="327" applyNumberFormat="1" applyFont="1" applyFill="1" applyBorder="1" applyAlignment="1">
      <alignment horizontal="center" vertical="center"/>
    </xf>
    <xf numFmtId="175" fontId="116" fillId="23" borderId="0" xfId="327" applyNumberFormat="1" applyFont="1" applyFill="1" applyBorder="1" applyAlignment="1">
      <alignment horizontal="center" vertical="center"/>
    </xf>
    <xf numFmtId="172" fontId="127" fillId="0" borderId="0" xfId="327" applyNumberFormat="1" applyFont="1" applyFill="1" applyBorder="1" applyAlignment="1">
      <alignment horizontal="left" vertical="center" wrapText="1"/>
    </xf>
    <xf numFmtId="174" fontId="127" fillId="0" borderId="0" xfId="327" applyNumberFormat="1" applyFont="1" applyBorder="1" applyAlignment="1">
      <alignment horizontal="left" vertical="center"/>
    </xf>
    <xf numFmtId="0" fontId="126" fillId="0" borderId="0" xfId="327" applyFont="1" applyBorder="1" applyAlignment="1">
      <alignment vertical="center"/>
    </xf>
    <xf numFmtId="0" fontId="141" fillId="0" borderId="47" xfId="327" applyFont="1" applyBorder="1" applyAlignment="1">
      <alignment horizontal="center" vertical="center"/>
    </xf>
    <xf numFmtId="175" fontId="141" fillId="0" borderId="47" xfId="327" applyNumberFormat="1" applyFont="1" applyBorder="1" applyAlignment="1">
      <alignment horizontal="center" vertical="center"/>
    </xf>
    <xf numFmtId="1" fontId="141" fillId="0" borderId="47" xfId="327" applyNumberFormat="1" applyFont="1" applyBorder="1" applyAlignment="1">
      <alignment horizontal="center" vertical="center"/>
    </xf>
    <xf numFmtId="0" fontId="135" fillId="0" borderId="0" xfId="327" applyFont="1" applyBorder="1" applyAlignment="1">
      <alignment horizontal="center" vertical="center" wrapText="1"/>
    </xf>
    <xf numFmtId="1" fontId="141" fillId="0" borderId="0" xfId="327" applyNumberFormat="1" applyFont="1" applyBorder="1" applyAlignment="1">
      <alignment horizontal="center" vertical="center"/>
    </xf>
    <xf numFmtId="0" fontId="135" fillId="0" borderId="0" xfId="327" applyFont="1" applyBorder="1" applyAlignment="1">
      <alignment horizontal="left" vertical="center"/>
    </xf>
    <xf numFmtId="0" fontId="135" fillId="0" borderId="0" xfId="327" applyFont="1" applyBorder="1" applyAlignment="1">
      <alignment vertical="center"/>
    </xf>
    <xf numFmtId="172" fontId="127" fillId="0" borderId="14" xfId="327" applyNumberFormat="1" applyFont="1" applyFill="1" applyBorder="1" applyAlignment="1">
      <alignment vertical="center" wrapText="1"/>
    </xf>
    <xf numFmtId="174" fontId="127" fillId="0" borderId="14" xfId="327" applyNumberFormat="1" applyFont="1" applyBorder="1" applyAlignment="1">
      <alignment horizontal="left" vertical="center"/>
    </xf>
    <xf numFmtId="172" fontId="127" fillId="0" borderId="0" xfId="327" applyNumberFormat="1" applyFont="1" applyFill="1" applyBorder="1" applyAlignment="1">
      <alignment vertical="center" wrapText="1"/>
    </xf>
    <xf numFmtId="0" fontId="126" fillId="0" borderId="54" xfId="327" applyFont="1" applyBorder="1" applyAlignment="1">
      <alignment vertical="center"/>
    </xf>
    <xf numFmtId="0" fontId="122" fillId="0" borderId="53" xfId="327" applyFont="1" applyBorder="1" applyAlignment="1">
      <alignment vertical="center"/>
    </xf>
    <xf numFmtId="0" fontId="122" fillId="0" borderId="0" xfId="327" applyFont="1" applyBorder="1" applyAlignment="1">
      <alignment vertical="center"/>
    </xf>
    <xf numFmtId="0" fontId="122" fillId="0" borderId="54" xfId="327" applyFont="1" applyBorder="1" applyAlignment="1">
      <alignment vertical="center"/>
    </xf>
    <xf numFmtId="175" fontId="136" fillId="0" borderId="0" xfId="327" applyNumberFormat="1" applyFont="1" applyBorder="1" applyAlignment="1">
      <alignment horizontal="center" vertical="center"/>
    </xf>
    <xf numFmtId="0" fontId="122" fillId="0" borderId="55" xfId="327" applyFont="1" applyBorder="1" applyAlignment="1">
      <alignment vertical="center"/>
    </xf>
    <xf numFmtId="0" fontId="122" fillId="0" borderId="56" xfId="327" applyFont="1" applyBorder="1" applyAlignment="1">
      <alignment vertical="center"/>
    </xf>
    <xf numFmtId="0" fontId="122" fillId="0" borderId="57" xfId="327" applyFont="1" applyBorder="1" applyAlignment="1">
      <alignment vertical="center"/>
    </xf>
    <xf numFmtId="0" fontId="122" fillId="0" borderId="51" xfId="327" applyFont="1" applyBorder="1" applyAlignment="1">
      <alignment vertical="center"/>
    </xf>
    <xf numFmtId="0" fontId="122" fillId="0" borderId="52" xfId="327" applyFont="1" applyBorder="1" applyAlignment="1">
      <alignment vertical="center"/>
    </xf>
    <xf numFmtId="0" fontId="126" fillId="0" borderId="53" xfId="327" applyFont="1" applyBorder="1" applyAlignment="1">
      <alignment vertical="center"/>
    </xf>
    <xf numFmtId="0" fontId="8" fillId="0" borderId="51" xfId="0" applyFont="1" applyBorder="1"/>
    <xf numFmtId="0" fontId="8" fillId="0" borderId="14" xfId="0" applyFont="1" applyBorder="1"/>
    <xf numFmtId="0" fontId="8" fillId="0" borderId="52" xfId="0" applyFont="1" applyBorder="1"/>
    <xf numFmtId="0" fontId="125" fillId="0" borderId="0" xfId="327" applyFont="1" applyFill="1" applyBorder="1" applyAlignment="1">
      <alignment horizontal="right" vertical="center"/>
    </xf>
    <xf numFmtId="0" fontId="136" fillId="0" borderId="0" xfId="327" applyFont="1" applyBorder="1" applyAlignment="1">
      <alignment vertical="center"/>
    </xf>
    <xf numFmtId="0" fontId="136" fillId="0" borderId="0" xfId="327" applyFont="1" applyBorder="1" applyAlignment="1">
      <alignment horizontal="left" vertical="center"/>
    </xf>
    <xf numFmtId="0" fontId="122" fillId="0" borderId="0" xfId="327" applyFont="1" applyBorder="1" applyAlignment="1">
      <alignment horizontal="right" vertical="center"/>
    </xf>
    <xf numFmtId="0" fontId="122" fillId="0" borderId="0" xfId="327" applyFont="1" applyBorder="1" applyAlignment="1">
      <alignment horizontal="left" vertical="center"/>
    </xf>
    <xf numFmtId="0" fontId="136" fillId="0" borderId="0" xfId="327" applyFont="1" applyBorder="1" applyAlignment="1">
      <alignment horizontal="right" vertical="center"/>
    </xf>
    <xf numFmtId="0" fontId="127" fillId="0" borderId="0" xfId="327" applyFont="1" applyBorder="1" applyAlignment="1">
      <alignment vertical="center"/>
    </xf>
    <xf numFmtId="0" fontId="129" fillId="0" borderId="0" xfId="327" applyFont="1" applyBorder="1" applyAlignment="1">
      <alignment vertical="center"/>
    </xf>
    <xf numFmtId="0" fontId="127" fillId="0" borderId="0" xfId="327" applyFont="1" applyBorder="1" applyAlignment="1">
      <alignment horizontal="left" vertical="center"/>
    </xf>
    <xf numFmtId="0" fontId="130" fillId="0" borderId="0" xfId="327" applyFont="1" applyBorder="1" applyAlignment="1">
      <alignment horizontal="left" vertical="center"/>
    </xf>
    <xf numFmtId="0" fontId="131" fillId="0" borderId="0" xfId="327" applyFont="1" applyBorder="1" applyAlignment="1">
      <alignment vertical="center"/>
    </xf>
    <xf numFmtId="172" fontId="127" fillId="0" borderId="0" xfId="327" applyNumberFormat="1" applyFont="1" applyFill="1" applyBorder="1" applyAlignment="1">
      <alignment horizontal="center" vertical="center" wrapText="1"/>
    </xf>
    <xf numFmtId="0" fontId="133" fillId="0" borderId="0" xfId="327" applyFont="1" applyBorder="1" applyAlignment="1">
      <alignment vertical="center"/>
    </xf>
    <xf numFmtId="0" fontId="134" fillId="0" borderId="0" xfId="327" applyFont="1" applyBorder="1" applyAlignment="1">
      <alignment horizontal="left" vertical="center" wrapText="1"/>
    </xf>
    <xf numFmtId="172" fontId="127" fillId="0" borderId="56" xfId="327" applyNumberFormat="1" applyFont="1" applyFill="1" applyBorder="1" applyAlignment="1">
      <alignment vertical="center" wrapText="1"/>
    </xf>
    <xf numFmtId="174" fontId="127" fillId="0" borderId="56" xfId="327" applyNumberFormat="1" applyFont="1" applyBorder="1" applyAlignment="1">
      <alignment horizontal="left" vertical="center"/>
    </xf>
    <xf numFmtId="0" fontId="125" fillId="11" borderId="49" xfId="327" applyFont="1" applyFill="1" applyBorder="1" applyAlignment="1">
      <alignment horizontal="right" vertical="center"/>
    </xf>
    <xf numFmtId="0" fontId="125" fillId="11" borderId="7" xfId="327" applyFont="1" applyFill="1" applyBorder="1" applyAlignment="1">
      <alignment horizontal="right" vertical="center"/>
    </xf>
    <xf numFmtId="0" fontId="128" fillId="11" borderId="21" xfId="327" applyFont="1" applyFill="1" applyBorder="1" applyAlignment="1">
      <alignment vertical="center"/>
    </xf>
    <xf numFmtId="0" fontId="128" fillId="11" borderId="58" xfId="327" applyFont="1" applyFill="1" applyBorder="1" applyAlignment="1">
      <alignment vertical="center"/>
    </xf>
    <xf numFmtId="0" fontId="129" fillId="11" borderId="58" xfId="327" applyFont="1" applyFill="1" applyBorder="1" applyAlignment="1">
      <alignment vertical="center"/>
    </xf>
    <xf numFmtId="0" fontId="129" fillId="11" borderId="20" xfId="327" applyFont="1" applyFill="1" applyBorder="1" applyAlignment="1">
      <alignment vertical="center"/>
    </xf>
    <xf numFmtId="0" fontId="127" fillId="11" borderId="49" xfId="327" applyFont="1" applyFill="1" applyBorder="1" applyAlignment="1">
      <alignment horizontal="left" vertical="center"/>
    </xf>
    <xf numFmtId="0" fontId="129" fillId="11" borderId="7" xfId="327" applyFont="1" applyFill="1" applyBorder="1" applyAlignment="1">
      <alignment vertical="center"/>
    </xf>
    <xf numFmtId="172" fontId="127" fillId="11" borderId="58" xfId="327" applyNumberFormat="1" applyFont="1" applyFill="1" applyBorder="1" applyAlignment="1">
      <alignment horizontal="center" vertical="center" wrapText="1"/>
    </xf>
    <xf numFmtId="0" fontId="141" fillId="0" borderId="47" xfId="327" applyFont="1" applyBorder="1" applyAlignment="1">
      <alignment horizontal="left" vertical="center"/>
    </xf>
    <xf numFmtId="0" fontId="141" fillId="0" borderId="8" xfId="327" applyFont="1" applyBorder="1" applyAlignment="1">
      <alignment horizontal="left" vertical="center"/>
    </xf>
    <xf numFmtId="0" fontId="135" fillId="0" borderId="8" xfId="327" applyFont="1" applyBorder="1" applyAlignment="1">
      <alignment vertical="center"/>
    </xf>
    <xf numFmtId="0" fontId="133" fillId="0" borderId="8" xfId="327" applyFont="1" applyBorder="1" applyAlignment="1">
      <alignment vertical="center"/>
    </xf>
    <xf numFmtId="0" fontId="141" fillId="0" borderId="48" xfId="327" applyFont="1" applyBorder="1" applyAlignment="1">
      <alignment vertical="center"/>
    </xf>
    <xf numFmtId="0" fontId="141" fillId="0" borderId="0" xfId="327"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3" fontId="100" fillId="24" borderId="23" xfId="0" applyNumberFormat="1" applyFont="1" applyFill="1" applyBorder="1" applyAlignment="1" applyProtection="1">
      <alignment horizontal="center" vertical="center"/>
    </xf>
    <xf numFmtId="0" fontId="107" fillId="24" borderId="29" xfId="0" applyFont="1" applyFill="1" applyBorder="1" applyAlignment="1">
      <alignment horizontal="center" vertical="center" wrapText="1"/>
    </xf>
    <xf numFmtId="171" fontId="140" fillId="24" borderId="28" xfId="326" applyNumberFormat="1" applyFont="1" applyFill="1" applyBorder="1" applyAlignment="1" applyProtection="1">
      <alignment horizontal="left" vertical="center" wrapText="1"/>
    </xf>
    <xf numFmtId="0" fontId="3" fillId="0" borderId="0" xfId="0" applyFont="1" applyAlignment="1">
      <alignment horizontal="center" vertical="center"/>
    </xf>
    <xf numFmtId="0" fontId="101" fillId="11" borderId="0" xfId="328" applyNumberFormat="1" applyFont="1" applyFill="1" applyBorder="1" applyAlignment="1" applyProtection="1">
      <alignment horizontal="center" vertical="center"/>
    </xf>
    <xf numFmtId="171" fontId="101" fillId="11" borderId="0" xfId="0" quotePrefix="1" applyNumberFormat="1" applyFont="1" applyFill="1" applyBorder="1" applyAlignment="1" applyProtection="1">
      <alignment horizontal="center" vertical="center"/>
    </xf>
    <xf numFmtId="0" fontId="3" fillId="0" borderId="0" xfId="0" applyFont="1" applyAlignment="1">
      <alignment horizontal="center" vertical="center"/>
    </xf>
    <xf numFmtId="171" fontId="102" fillId="0" borderId="28" xfId="328" applyNumberFormat="1" applyFont="1" applyFill="1" applyBorder="1" applyAlignment="1" applyProtection="1">
      <alignment horizontal="left" vertical="center"/>
    </xf>
    <xf numFmtId="0" fontId="106" fillId="0" borderId="29" xfId="0" applyFont="1" applyFill="1" applyBorder="1" applyAlignment="1">
      <alignment horizontal="center" vertical="center"/>
    </xf>
    <xf numFmtId="171" fontId="103" fillId="0" borderId="28" xfId="328" applyNumberFormat="1" applyFont="1" applyFill="1" applyBorder="1" applyAlignment="1" applyProtection="1">
      <alignment horizontal="left" vertical="center" wrapText="1"/>
    </xf>
    <xf numFmtId="0" fontId="106" fillId="0" borderId="29" xfId="0" applyFont="1" applyFill="1" applyBorder="1" applyAlignment="1">
      <alignment horizontal="center" vertical="center" wrapText="1"/>
    </xf>
    <xf numFmtId="171" fontId="139" fillId="0" borderId="28" xfId="328" applyNumberFormat="1" applyFont="1" applyFill="1" applyBorder="1" applyAlignment="1" applyProtection="1">
      <alignment horizontal="left" vertical="center" wrapText="1"/>
    </xf>
    <xf numFmtId="0" fontId="107" fillId="0" borderId="32" xfId="0" applyFont="1" applyFill="1" applyBorder="1" applyAlignment="1">
      <alignment horizontal="center" vertical="center" wrapText="1"/>
    </xf>
    <xf numFmtId="171" fontId="102" fillId="0" borderId="0" xfId="326" applyNumberFormat="1" applyFont="1" applyFill="1" applyBorder="1" applyAlignment="1" applyProtection="1">
      <alignment horizontal="left" vertical="center"/>
    </xf>
    <xf numFmtId="0" fontId="107" fillId="0" borderId="0" xfId="0" applyFont="1" applyFill="1" applyBorder="1" applyAlignment="1">
      <alignment horizontal="center" vertical="center"/>
    </xf>
    <xf numFmtId="0" fontId="3" fillId="0" borderId="0" xfId="0" applyFont="1" applyAlignment="1">
      <alignment horizontal="center" vertical="center"/>
    </xf>
    <xf numFmtId="0" fontId="107" fillId="0" borderId="0" xfId="0" applyFont="1" applyBorder="1" applyAlignment="1">
      <alignment horizontal="center" vertical="center"/>
    </xf>
    <xf numFmtId="0" fontId="101" fillId="11" borderId="24" xfId="328" applyNumberFormat="1" applyFont="1" applyFill="1" applyBorder="1" applyAlignment="1" applyProtection="1">
      <alignment horizontal="center" vertical="center" wrapText="1"/>
    </xf>
    <xf numFmtId="171" fontId="101" fillId="11" borderId="24" xfId="0" quotePrefix="1" applyNumberFormat="1" applyFont="1" applyFill="1" applyBorder="1" applyAlignment="1" applyProtection="1">
      <alignment horizontal="center" vertical="center" wrapText="1"/>
    </xf>
    <xf numFmtId="0" fontId="107" fillId="0" borderId="32" xfId="0" applyFont="1" applyBorder="1" applyAlignment="1">
      <alignment horizontal="center" vertical="center" wrapText="1"/>
    </xf>
    <xf numFmtId="0" fontId="107" fillId="0" borderId="32" xfId="0" applyFont="1" applyFill="1" applyBorder="1" applyAlignment="1">
      <alignment horizontal="center" vertical="center" wrapText="1"/>
    </xf>
    <xf numFmtId="171" fontId="102" fillId="0" borderId="31" xfId="326" applyNumberFormat="1" applyFont="1" applyFill="1" applyBorder="1" applyAlignment="1" applyProtection="1">
      <alignment vertical="center" wrapText="1"/>
    </xf>
    <xf numFmtId="171" fontId="101" fillId="11" borderId="23" xfId="0" quotePrefix="1" applyNumberFormat="1" applyFont="1" applyFill="1" applyBorder="1" applyAlignment="1" applyProtection="1">
      <alignment vertical="center"/>
    </xf>
    <xf numFmtId="0" fontId="0" fillId="0" borderId="34" xfId="0" applyBorder="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xf>
    <xf numFmtId="0" fontId="168" fillId="0" borderId="0" xfId="0" applyFont="1"/>
    <xf numFmtId="171" fontId="101" fillId="11" borderId="0" xfId="0" applyNumberFormat="1" applyFont="1" applyFill="1" applyBorder="1" applyAlignment="1" applyProtection="1">
      <alignment horizontal="center" vertical="center" wrapText="1"/>
    </xf>
    <xf numFmtId="171" fontId="101" fillId="11" borderId="0" xfId="0" applyNumberFormat="1" applyFont="1" applyFill="1" applyBorder="1" applyAlignment="1" applyProtection="1">
      <alignment horizontal="center" vertical="center"/>
    </xf>
    <xf numFmtId="0" fontId="3" fillId="0" borderId="0" xfId="0" applyFont="1" applyAlignment="1">
      <alignment horizontal="center" vertical="center"/>
    </xf>
    <xf numFmtId="0" fontId="3" fillId="48" borderId="0" xfId="0" applyFont="1" applyFill="1" applyAlignment="1">
      <alignment horizontal="center" vertical="center"/>
    </xf>
    <xf numFmtId="0" fontId="99" fillId="22" borderId="8" xfId="0" applyFont="1" applyFill="1" applyBorder="1" applyAlignment="1">
      <alignment vertical="center"/>
    </xf>
    <xf numFmtId="0" fontId="99" fillId="22" borderId="47" xfId="0" applyFont="1" applyFill="1" applyBorder="1" applyAlignment="1">
      <alignment vertical="center"/>
    </xf>
    <xf numFmtId="0" fontId="99" fillId="48" borderId="47" xfId="0" applyFont="1" applyFill="1" applyBorder="1" applyAlignment="1">
      <alignment vertical="center"/>
    </xf>
    <xf numFmtId="0" fontId="99" fillId="48" borderId="8" xfId="0"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xf>
    <xf numFmtId="171" fontId="94" fillId="0" borderId="28" xfId="326" applyNumberFormat="1" applyFont="1" applyFill="1" applyBorder="1" applyAlignment="1" applyProtection="1">
      <alignment horizontal="left" vertical="center" wrapText="1"/>
    </xf>
    <xf numFmtId="0" fontId="109" fillId="49" borderId="0" xfId="327" applyFont="1" applyFill="1" applyBorder="1" applyAlignment="1">
      <alignment vertical="center"/>
    </xf>
    <xf numFmtId="0" fontId="109" fillId="49" borderId="0" xfId="327" applyFont="1" applyFill="1" applyBorder="1" applyAlignment="1">
      <alignment horizontal="center" vertical="center"/>
    </xf>
    <xf numFmtId="49" fontId="109" fillId="49" borderId="0" xfId="327" applyNumberFormat="1" applyFont="1" applyFill="1" applyBorder="1" applyAlignment="1">
      <alignment horizontal="center" vertical="center"/>
    </xf>
    <xf numFmtId="0" fontId="11" fillId="49" borderId="18" xfId="0" applyFont="1" applyFill="1" applyBorder="1" applyAlignment="1">
      <alignment horizontal="center"/>
    </xf>
    <xf numFmtId="3" fontId="6" fillId="49" borderId="0" xfId="287" applyNumberFormat="1" applyFill="1" applyBorder="1" applyAlignment="1" applyProtection="1">
      <alignment horizontal="center" vertical="center"/>
    </xf>
    <xf numFmtId="0" fontId="111" fillId="49" borderId="0" xfId="327" applyFont="1" applyFill="1" applyBorder="1" applyAlignment="1">
      <alignment horizontal="center" vertical="center"/>
    </xf>
    <xf numFmtId="0" fontId="112" fillId="49" borderId="0" xfId="327" applyFont="1" applyFill="1" applyBorder="1" applyAlignment="1">
      <alignment horizontal="center" vertical="center"/>
    </xf>
    <xf numFmtId="174" fontId="111" fillId="49" borderId="0" xfId="327" applyNumberFormat="1" applyFont="1" applyFill="1" applyBorder="1" applyAlignment="1">
      <alignment horizontal="center" vertical="center"/>
    </xf>
    <xf numFmtId="173" fontId="112" fillId="49" borderId="0" xfId="327" applyNumberFormat="1" applyFont="1" applyFill="1" applyBorder="1" applyAlignment="1">
      <alignment horizontal="center" vertical="center"/>
    </xf>
    <xf numFmtId="3" fontId="116" fillId="49" borderId="0" xfId="327" applyNumberFormat="1" applyFont="1" applyFill="1" applyBorder="1" applyAlignment="1">
      <alignment horizontal="center" vertical="center"/>
    </xf>
    <xf numFmtId="173" fontId="116" fillId="49" borderId="0" xfId="327" applyNumberFormat="1" applyFont="1" applyFill="1" applyBorder="1" applyAlignment="1">
      <alignment horizontal="center" vertical="center"/>
    </xf>
    <xf numFmtId="0" fontId="116" fillId="49" borderId="0" xfId="327" applyNumberFormat="1" applyFont="1" applyFill="1" applyBorder="1" applyAlignment="1">
      <alignment horizontal="center" vertical="center"/>
    </xf>
    <xf numFmtId="0" fontId="11" fillId="49" borderId="0" xfId="0" applyFont="1" applyFill="1" applyBorder="1" applyAlignment="1">
      <alignment horizontal="center"/>
    </xf>
    <xf numFmtId="175" fontId="116" fillId="49" borderId="0" xfId="327" applyNumberFormat="1" applyFont="1" applyFill="1" applyBorder="1" applyAlignment="1">
      <alignment horizontal="center" vertical="center"/>
    </xf>
    <xf numFmtId="0" fontId="3" fillId="0" borderId="0" xfId="0" applyFont="1" applyAlignment="1">
      <alignment horizontal="center" vertical="center"/>
    </xf>
    <xf numFmtId="0" fontId="143" fillId="11" borderId="49" xfId="327" applyFont="1" applyFill="1" applyBorder="1" applyAlignment="1">
      <alignment horizontal="center" vertical="center" wrapText="1"/>
    </xf>
    <xf numFmtId="0" fontId="145" fillId="11" borderId="7" xfId="327" applyFont="1" applyFill="1" applyBorder="1" applyAlignment="1">
      <alignment horizontal="center" vertical="center" wrapText="1"/>
    </xf>
    <xf numFmtId="0" fontId="145" fillId="11" borderId="50" xfId="327" applyFont="1" applyFill="1" applyBorder="1" applyAlignment="1">
      <alignment horizontal="center" vertical="center" wrapText="1"/>
    </xf>
    <xf numFmtId="0" fontId="141" fillId="0" borderId="2" xfId="327" applyFont="1" applyBorder="1" applyAlignment="1">
      <alignment horizontal="left" vertical="center"/>
    </xf>
    <xf numFmtId="0" fontId="141" fillId="0" borderId="2" xfId="327" applyFont="1" applyBorder="1" applyAlignment="1">
      <alignment horizontal="center" vertical="center"/>
    </xf>
    <xf numFmtId="0" fontId="141" fillId="0" borderId="47" xfId="327" applyFont="1" applyBorder="1" applyAlignment="1">
      <alignment horizontal="center" vertical="center"/>
    </xf>
    <xf numFmtId="0" fontId="141" fillId="0" borderId="8" xfId="327" applyFont="1" applyBorder="1" applyAlignment="1">
      <alignment horizontal="center" vertical="center"/>
    </xf>
    <xf numFmtId="0" fontId="141" fillId="0" borderId="48" xfId="327" applyFont="1" applyBorder="1" applyAlignment="1">
      <alignment horizontal="center" vertical="center"/>
    </xf>
    <xf numFmtId="0" fontId="141" fillId="0" borderId="47" xfId="327" applyFont="1" applyBorder="1" applyAlignment="1">
      <alignment horizontal="center" vertical="center" wrapText="1"/>
    </xf>
    <xf numFmtId="0" fontId="141" fillId="0" borderId="8" xfId="327" applyFont="1" applyBorder="1" applyAlignment="1">
      <alignment horizontal="center" vertical="center" wrapText="1"/>
    </xf>
    <xf numFmtId="0" fontId="141" fillId="0" borderId="48" xfId="327" applyFont="1" applyBorder="1" applyAlignment="1">
      <alignment horizontal="center" vertical="center" wrapText="1"/>
    </xf>
    <xf numFmtId="0" fontId="143" fillId="11" borderId="7" xfId="327" applyFont="1" applyFill="1" applyBorder="1" applyAlignment="1">
      <alignment horizontal="center" vertical="center" wrapText="1"/>
    </xf>
    <xf numFmtId="0" fontId="143" fillId="11" borderId="50" xfId="327" applyFont="1" applyFill="1" applyBorder="1" applyAlignment="1">
      <alignment horizontal="center" vertical="center" wrapText="1"/>
    </xf>
    <xf numFmtId="0" fontId="136" fillId="0" borderId="2" xfId="327" applyFont="1" applyBorder="1" applyAlignment="1">
      <alignment horizontal="center" vertical="center" wrapText="1"/>
    </xf>
    <xf numFmtId="0" fontId="136" fillId="0" borderId="47" xfId="327" applyFont="1" applyBorder="1" applyAlignment="1">
      <alignment horizontal="center" vertical="center" wrapText="1"/>
    </xf>
    <xf numFmtId="0" fontId="138" fillId="0" borderId="0" xfId="327" applyFont="1" applyBorder="1" applyAlignment="1">
      <alignment horizontal="center" vertical="center"/>
    </xf>
    <xf numFmtId="172" fontId="132" fillId="11" borderId="49" xfId="327" applyNumberFormat="1" applyFont="1" applyFill="1" applyBorder="1" applyAlignment="1">
      <alignment horizontal="center" vertical="center"/>
    </xf>
    <xf numFmtId="172" fontId="132" fillId="11" borderId="7" xfId="327" applyNumberFormat="1" applyFont="1" applyFill="1" applyBorder="1" applyAlignment="1">
      <alignment horizontal="center" vertical="center"/>
    </xf>
    <xf numFmtId="172" fontId="132" fillId="11" borderId="50" xfId="327" applyNumberFormat="1" applyFont="1" applyFill="1" applyBorder="1" applyAlignment="1">
      <alignment horizontal="center" vertical="center"/>
    </xf>
    <xf numFmtId="0" fontId="135" fillId="0" borderId="2" xfId="327" applyFont="1" applyBorder="1" applyAlignment="1">
      <alignment horizontal="left" vertical="center"/>
    </xf>
    <xf numFmtId="0" fontId="135" fillId="0" borderId="2" xfId="327" applyFont="1" applyBorder="1" applyAlignment="1">
      <alignment horizontal="left" vertical="center" wrapText="1"/>
    </xf>
    <xf numFmtId="0" fontId="135" fillId="0" borderId="47" xfId="327" applyFont="1" applyBorder="1" applyAlignment="1">
      <alignment horizontal="left" vertical="center"/>
    </xf>
    <xf numFmtId="0" fontId="135" fillId="0" borderId="8" xfId="327" applyFont="1" applyBorder="1" applyAlignment="1">
      <alignment horizontal="left" vertical="center"/>
    </xf>
    <xf numFmtId="0" fontId="135" fillId="0" borderId="48" xfId="327" applyFont="1" applyBorder="1" applyAlignment="1">
      <alignment horizontal="left" vertical="center"/>
    </xf>
    <xf numFmtId="173" fontId="135" fillId="0" borderId="2" xfId="327" applyNumberFormat="1" applyFont="1" applyFill="1" applyBorder="1" applyAlignment="1">
      <alignment horizontal="center" vertical="center"/>
    </xf>
    <xf numFmtId="0" fontId="123" fillId="11" borderId="22" xfId="327" applyFont="1" applyFill="1" applyBorder="1" applyAlignment="1">
      <alignment horizontal="center" vertical="center" wrapText="1"/>
    </xf>
    <xf numFmtId="0" fontId="123" fillId="11" borderId="18" xfId="327" applyFont="1" applyFill="1" applyBorder="1" applyAlignment="1">
      <alignment horizontal="center" vertical="center" wrapText="1"/>
    </xf>
    <xf numFmtId="0" fontId="123" fillId="11" borderId="21" xfId="327" applyFont="1" applyFill="1" applyBorder="1" applyAlignment="1">
      <alignment horizontal="center" vertical="center" wrapText="1"/>
    </xf>
    <xf numFmtId="0" fontId="123" fillId="11" borderId="19" xfId="327" applyFont="1" applyFill="1" applyBorder="1" applyAlignment="1">
      <alignment horizontal="center" vertical="center" wrapText="1"/>
    </xf>
    <xf numFmtId="0" fontId="123" fillId="11" borderId="6" xfId="327" applyFont="1" applyFill="1" applyBorder="1" applyAlignment="1">
      <alignment horizontal="center" vertical="center" wrapText="1"/>
    </xf>
    <xf numFmtId="0" fontId="123" fillId="11" borderId="20" xfId="327" applyFont="1" applyFill="1" applyBorder="1" applyAlignment="1">
      <alignment horizontal="center" vertical="center" wrapText="1"/>
    </xf>
    <xf numFmtId="0" fontId="124" fillId="0" borderId="18" xfId="327" applyFont="1" applyFill="1" applyBorder="1" applyAlignment="1">
      <alignment horizontal="center" vertical="center"/>
    </xf>
    <xf numFmtId="0" fontId="137" fillId="0" borderId="0" xfId="327" applyFont="1" applyFill="1" applyBorder="1" applyAlignment="1">
      <alignment horizontal="center" vertical="center"/>
    </xf>
    <xf numFmtId="0" fontId="141" fillId="0" borderId="47" xfId="327" applyFont="1" applyBorder="1" applyAlignment="1">
      <alignment horizontal="left" vertical="center"/>
    </xf>
    <xf numFmtId="0" fontId="141" fillId="0" borderId="48" xfId="327" applyFont="1" applyBorder="1" applyAlignment="1">
      <alignment horizontal="left" vertical="center"/>
    </xf>
    <xf numFmtId="0" fontId="12" fillId="0" borderId="0" xfId="0" applyFont="1" applyFill="1" applyBorder="1" applyAlignment="1" applyProtection="1">
      <alignment horizontal="center" vertical="center"/>
      <protection locked="0"/>
    </xf>
    <xf numFmtId="174" fontId="110" fillId="0" borderId="0" xfId="327" applyNumberFormat="1" applyFont="1" applyFill="1" applyBorder="1" applyAlignment="1">
      <alignment horizontal="center" vertical="center" wrapText="1"/>
    </xf>
    <xf numFmtId="174" fontId="117" fillId="0" borderId="0" xfId="327" applyNumberFormat="1" applyFont="1" applyFill="1" applyBorder="1" applyAlignment="1">
      <alignment horizontal="center" vertical="center" wrapText="1"/>
    </xf>
    <xf numFmtId="0" fontId="110" fillId="0" borderId="0" xfId="327" applyFont="1" applyFill="1" applyBorder="1" applyAlignment="1">
      <alignment horizontal="center" vertical="center"/>
    </xf>
    <xf numFmtId="14" fontId="98" fillId="11" borderId="43" xfId="0" applyNumberFormat="1" applyFont="1" applyFill="1" applyBorder="1" applyAlignment="1" applyProtection="1">
      <alignment horizontal="left" vertical="center"/>
    </xf>
    <xf numFmtId="14" fontId="98" fillId="11" borderId="44" xfId="0" applyNumberFormat="1" applyFont="1" applyFill="1" applyBorder="1" applyAlignment="1" applyProtection="1">
      <alignment horizontal="left" vertical="center"/>
    </xf>
    <xf numFmtId="14" fontId="98" fillId="11" borderId="28" xfId="0" applyNumberFormat="1" applyFont="1" applyFill="1" applyBorder="1" applyAlignment="1" applyProtection="1">
      <alignment horizontal="left" vertical="center"/>
    </xf>
    <xf numFmtId="14" fontId="98" fillId="11" borderId="36" xfId="0" applyNumberFormat="1" applyFont="1" applyFill="1" applyBorder="1" applyAlignment="1" applyProtection="1">
      <alignment horizontal="left" vertical="center"/>
    </xf>
    <xf numFmtId="14" fontId="97" fillId="11" borderId="45" xfId="0" applyNumberFormat="1" applyFont="1" applyFill="1" applyBorder="1" applyAlignment="1" applyProtection="1">
      <alignment horizontal="center" vertical="center"/>
    </xf>
    <xf numFmtId="14" fontId="97" fillId="11" borderId="46" xfId="0" applyNumberFormat="1" applyFont="1" applyFill="1" applyBorder="1" applyAlignment="1" applyProtection="1">
      <alignment horizontal="center" vertical="center"/>
    </xf>
    <xf numFmtId="14" fontId="97" fillId="11" borderId="23" xfId="0" applyNumberFormat="1" applyFont="1" applyFill="1" applyBorder="1" applyAlignment="1" applyProtection="1">
      <alignment horizontal="center" vertical="center"/>
    </xf>
    <xf numFmtId="14" fontId="97" fillId="11" borderId="29" xfId="0" applyNumberFormat="1" applyFont="1" applyFill="1" applyBorder="1" applyAlignment="1" applyProtection="1">
      <alignment horizontal="center" vertical="center"/>
    </xf>
    <xf numFmtId="171" fontId="104" fillId="0" borderId="28" xfId="0" applyNumberFormat="1" applyFont="1" applyFill="1" applyBorder="1" applyAlignment="1" applyProtection="1">
      <alignment horizontal="center" vertical="center"/>
    </xf>
    <xf numFmtId="171" fontId="104" fillId="0" borderId="23" xfId="0" applyNumberFormat="1" applyFont="1" applyFill="1" applyBorder="1" applyAlignment="1" applyProtection="1">
      <alignment horizontal="center" vertical="center"/>
    </xf>
    <xf numFmtId="15" fontId="5" fillId="0" borderId="37" xfId="287" quotePrefix="1" applyNumberFormat="1" applyFont="1" applyBorder="1" applyAlignment="1" applyProtection="1">
      <alignment horizontal="center" vertical="center"/>
    </xf>
    <xf numFmtId="15" fontId="5" fillId="0" borderId="38" xfId="287" quotePrefix="1" applyNumberFormat="1" applyFont="1" applyBorder="1" applyAlignment="1" applyProtection="1">
      <alignment horizontal="center" vertical="center"/>
    </xf>
    <xf numFmtId="0" fontId="99" fillId="22" borderId="39" xfId="0" applyFont="1" applyFill="1" applyBorder="1" applyAlignment="1">
      <alignment horizontal="left" vertical="center"/>
    </xf>
    <xf numFmtId="0" fontId="99" fillId="22" borderId="8" xfId="0" applyFont="1" applyFill="1" applyBorder="1" applyAlignment="1">
      <alignment horizontal="left" vertical="center"/>
    </xf>
    <xf numFmtId="0" fontId="99" fillId="22" borderId="40" xfId="0" applyFont="1" applyFill="1" applyBorder="1" applyAlignment="1">
      <alignment horizontal="left" vertical="center"/>
    </xf>
    <xf numFmtId="171" fontId="121" fillId="0" borderId="41" xfId="287" applyNumberFormat="1" applyFont="1" applyBorder="1" applyAlignment="1" applyProtection="1">
      <alignment horizontal="left" vertical="center"/>
    </xf>
    <xf numFmtId="171" fontId="121" fillId="0" borderId="42" xfId="287" applyNumberFormat="1" applyFont="1" applyBorder="1" applyAlignment="1" applyProtection="1">
      <alignment horizontal="left" vertical="center"/>
    </xf>
    <xf numFmtId="0" fontId="99" fillId="22" borderId="47" xfId="0" applyFont="1" applyFill="1" applyBorder="1" applyAlignment="1">
      <alignment horizontal="left" vertical="center"/>
    </xf>
    <xf numFmtId="0" fontId="99" fillId="22" borderId="48" xfId="0" applyFont="1" applyFill="1" applyBorder="1" applyAlignment="1">
      <alignment horizontal="left" vertical="center"/>
    </xf>
    <xf numFmtId="171" fontId="99" fillId="22" borderId="39" xfId="328" applyNumberFormat="1" applyFont="1" applyFill="1" applyBorder="1" applyAlignment="1" applyProtection="1">
      <alignment horizontal="left" vertical="center"/>
    </xf>
    <xf numFmtId="171" fontId="99" fillId="22" borderId="8" xfId="328" applyNumberFormat="1" applyFont="1" applyFill="1" applyBorder="1" applyAlignment="1" applyProtection="1">
      <alignment horizontal="left" vertical="center"/>
    </xf>
    <xf numFmtId="171" fontId="99" fillId="22" borderId="40" xfId="328" applyNumberFormat="1" applyFont="1" applyFill="1" applyBorder="1" applyAlignment="1" applyProtection="1">
      <alignment horizontal="left" vertical="center"/>
    </xf>
    <xf numFmtId="171" fontId="99" fillId="22" borderId="2" xfId="328" applyNumberFormat="1" applyFont="1" applyFill="1" applyBorder="1" applyAlignment="1" applyProtection="1">
      <alignment horizontal="left" vertical="center"/>
    </xf>
    <xf numFmtId="0" fontId="99" fillId="22" borderId="41" xfId="0" applyFont="1" applyFill="1" applyBorder="1" applyAlignment="1">
      <alignment horizontal="left" vertical="center"/>
    </xf>
    <xf numFmtId="0" fontId="99" fillId="22" borderId="37" xfId="0" applyFont="1" applyFill="1" applyBorder="1" applyAlignment="1">
      <alignment horizontal="left" vertical="center"/>
    </xf>
    <xf numFmtId="0" fontId="99" fillId="48" borderId="41" xfId="0" applyFont="1" applyFill="1" applyBorder="1" applyAlignment="1">
      <alignment horizontal="left" vertical="center"/>
    </xf>
    <xf numFmtId="0" fontId="99" fillId="48" borderId="37" xfId="0" applyFont="1" applyFill="1" applyBorder="1" applyAlignment="1">
      <alignment horizontal="left" vertical="center"/>
    </xf>
    <xf numFmtId="0" fontId="99" fillId="22" borderId="2" xfId="0" applyFont="1" applyFill="1" applyBorder="1" applyAlignment="1">
      <alignment horizontal="left" vertical="center"/>
    </xf>
  </cellXfs>
  <cellStyles count="542">
    <cellStyle name="$0" xfId="403"/>
    <cellStyle name="$0.0" xfId="404"/>
    <cellStyle name="$0.00" xfId="405"/>
    <cellStyle name="%0" xfId="406"/>
    <cellStyle name="%0.0" xfId="407"/>
    <cellStyle name=". Testo" xfId="1"/>
    <cellStyle name="?? [0.00]_???? " xfId="2"/>
    <cellStyle name="???? [0.00]_20th" xfId="3"/>
    <cellStyle name="????????????????? [0]_PERSONAL" xfId="4"/>
    <cellStyle name="??????????????????? [0]_PERSONAL" xfId="5"/>
    <cellStyle name="???????????????????_PERSONAL" xfId="6"/>
    <cellStyle name="?????????????????_PERSONAL" xfId="7"/>
    <cellStyle name="????_COMPAQ" xfId="8"/>
    <cellStyle name="??_??" xfId="9"/>
    <cellStyle name="_Column1" xfId="10"/>
    <cellStyle name="_Column1_01 Operativi e Straordinari vs Bdg &amp; LY SSD Auto" xfId="11"/>
    <cellStyle name="_Column1_02 CFR" xfId="12"/>
    <cellStyle name="_Column1_030321_CE-SPA-CF Fcst 6+6_Mens-Trim_2" xfId="13"/>
    <cellStyle name="_Column1_04 CFR2_MeseProgr." xfId="14"/>
    <cellStyle name="_Column1_06 Marelli Proventi Oneri full year" xfId="15"/>
    <cellStyle name="_Column1_10 Summary" xfId="16"/>
    <cellStyle name="_Column1_13 Margini di Miglior.FERRARI" xfId="17"/>
    <cellStyle name="_Column1_13 Margini di Miglior.MARELLI" xfId="18"/>
    <cellStyle name="_Column1_ASaetta2" xfId="19"/>
    <cellStyle name="_Column1_Avio Graf" xfId="20"/>
    <cellStyle name="_Column1_Avio Proventi Oneri full year" xfId="21"/>
    <cellStyle name="_Column1_B.S.Dett. Prov.On.Op.Stra" xfId="22"/>
    <cellStyle name="_Column1_Cartel2" xfId="23"/>
    <cellStyle name="_Column1_Cartel31" xfId="24"/>
    <cellStyle name="_Column1_Comau Proventi Oneri full year" xfId="25"/>
    <cellStyle name="_Column1_D PFN 31-12- 2002 vs. 31-12-01" xfId="26"/>
    <cellStyle name="_Column1_DATA_ENTRY" xfId="27"/>
    <cellStyle name="_Column1_Delta Cambi" xfId="28"/>
    <cellStyle name="_Column1_Dett. On. Prov. Op.- Stra. " xfId="29"/>
    <cellStyle name="_Column1_Dett. Prov.On.Op.Stra" xfId="30"/>
    <cellStyle name="_Column1_DocxCEO Fcst Rev" xfId="31"/>
    <cellStyle name="_Column1_On Prov Str C13" xfId="32"/>
    <cellStyle name="_Column1_Operativi e Straordinari CNH" xfId="33"/>
    <cellStyle name="_Column1_Operativi e Straordinari Iveco" xfId="34"/>
    <cellStyle name="_Column1_ROF 03 06" xfId="35"/>
    <cellStyle name="_Column1_Sett.non Ind.- On.Prov.Op.&amp; Straord-Ris.Part. Toro Itedi Bus Sol" xfId="36"/>
    <cellStyle name="_Column1_Teksid Proventi Oneri full year" xfId="37"/>
    <cellStyle name="_Column2" xfId="38"/>
    <cellStyle name="_Column2_01 Operativi e Straordinari vs Bdg &amp; LY SSD Auto" xfId="39"/>
    <cellStyle name="_Column2_02 CFR" xfId="40"/>
    <cellStyle name="_Column2_030321_CE-SPA-CF Fcst 6+6_Mens-Trim_2" xfId="41"/>
    <cellStyle name="_Column2_04 CFR2_MeseProgr." xfId="42"/>
    <cellStyle name="_Column2_06 Marelli Proventi Oneri full year" xfId="43"/>
    <cellStyle name="_Column2_10 Summary" xfId="44"/>
    <cellStyle name="_Column2_13 Margini di Miglior.FERRARI" xfId="45"/>
    <cellStyle name="_Column2_13 Margini di Miglior.MARELLI" xfId="46"/>
    <cellStyle name="_Column2_ASaetta2" xfId="47"/>
    <cellStyle name="_Column2_Avio Graf" xfId="48"/>
    <cellStyle name="_Column2_Avio Proventi Oneri full year" xfId="49"/>
    <cellStyle name="_Column2_B.S.Dett. Prov.On.Op.Stra" xfId="50"/>
    <cellStyle name="_Column2_Cartel2" xfId="51"/>
    <cellStyle name="_Column2_Cartel31" xfId="52"/>
    <cellStyle name="_Column2_Comau Proventi Oneri full year" xfId="53"/>
    <cellStyle name="_Column2_D PFN 31-12- 2002 vs. 31-12-01" xfId="54"/>
    <cellStyle name="_Column2_DATA_ENTRY" xfId="55"/>
    <cellStyle name="_Column2_Delta Cambi" xfId="56"/>
    <cellStyle name="_Column2_Dett. On. Prov. Op.- Stra. " xfId="57"/>
    <cellStyle name="_Column2_Dett. Prov.On.Op.Stra" xfId="58"/>
    <cellStyle name="_Column2_DocxCEO Fcst Rev" xfId="59"/>
    <cellStyle name="_Column2_On Prov Str C13" xfId="60"/>
    <cellStyle name="_Column2_Operativi e Straordinari CNH" xfId="61"/>
    <cellStyle name="_Column2_Operativi e Straordinari Iveco" xfId="62"/>
    <cellStyle name="_Column2_ROF 03 06" xfId="63"/>
    <cellStyle name="_Column2_Sett.non Ind.- On.Prov.Op.&amp; Straord-Ris.Part. Toro Itedi Bus Sol" xfId="64"/>
    <cellStyle name="_Column2_Teksid Proventi Oneri full year" xfId="65"/>
    <cellStyle name="_Column3" xfId="66"/>
    <cellStyle name="_Column3_01 Operativi e Straordinari vs Bdg &amp; LY SSD Auto" xfId="67"/>
    <cellStyle name="_Column3_02 CFR" xfId="68"/>
    <cellStyle name="_Column3_030321_CE-SPA-CF Fcst 6+6_Mens-Trim_2" xfId="69"/>
    <cellStyle name="_Column3_04 CFR2_MeseProgr." xfId="70"/>
    <cellStyle name="_Column3_06 Marelli Proventi Oneri full year" xfId="71"/>
    <cellStyle name="_Column3_10 Summary" xfId="72"/>
    <cellStyle name="_Column3_13 Margini di Miglior.FERRARI" xfId="73"/>
    <cellStyle name="_Column3_13 Margini di Miglior.MARELLI" xfId="74"/>
    <cellStyle name="_Column3_ASaetta2" xfId="75"/>
    <cellStyle name="_Column3_Avio Graf" xfId="76"/>
    <cellStyle name="_Column3_Avio Proventi Oneri full year" xfId="77"/>
    <cellStyle name="_Column3_B.S.Dett. Prov.On.Op.Stra" xfId="78"/>
    <cellStyle name="_Column3_Cartel2" xfId="79"/>
    <cellStyle name="_Column3_Cartel31" xfId="80"/>
    <cellStyle name="_Column3_Comau Proventi Oneri full year" xfId="81"/>
    <cellStyle name="_Column3_D PFN 31-12- 2002 vs. 31-12-01" xfId="82"/>
    <cellStyle name="_Column3_DATA_ENTRY" xfId="83"/>
    <cellStyle name="_Column3_Delta Cambi" xfId="84"/>
    <cellStyle name="_Column3_Dett. On. Prov. Op.- Stra. " xfId="85"/>
    <cellStyle name="_Column3_Dett. Prov.On.Op.Stra" xfId="86"/>
    <cellStyle name="_Column3_DocxCEO Fcst Rev" xfId="87"/>
    <cellStyle name="_Column3_On Prov Str C13" xfId="88"/>
    <cellStyle name="_Column3_Operativi e Straordinari CNH" xfId="89"/>
    <cellStyle name="_Column3_Operativi e Straordinari Iveco" xfId="90"/>
    <cellStyle name="_Column3_ROF 03 06" xfId="91"/>
    <cellStyle name="_Column3_Sett.non Ind.- On.Prov.Op.&amp; Straord-Ris.Part. Toro Itedi Bus Sol" xfId="92"/>
    <cellStyle name="_Column3_Teksid Proventi Oneri full year" xfId="93"/>
    <cellStyle name="_Column4" xfId="94"/>
    <cellStyle name="_Column5" xfId="95"/>
    <cellStyle name="_Column6" xfId="96"/>
    <cellStyle name="_Column7" xfId="97"/>
    <cellStyle name="_Data" xfId="98"/>
    <cellStyle name="_Data_01 Operativi e Straordinari vs Bdg &amp; LY SSD Auto" xfId="99"/>
    <cellStyle name="_Data_02 CFR" xfId="100"/>
    <cellStyle name="_Data_030321_CE-SPA-CF Fcst 6+6_Mens-Trim_2" xfId="101"/>
    <cellStyle name="_Data_04 CFR2_MeseProgr." xfId="102"/>
    <cellStyle name="_Data_06 Marelli Proventi Oneri full year" xfId="103"/>
    <cellStyle name="_Data_10 Summary" xfId="104"/>
    <cellStyle name="_Data_13 Margini di Miglior.FERRARI" xfId="105"/>
    <cellStyle name="_Data_13 Margini di Miglior.MARELLI" xfId="106"/>
    <cellStyle name="_Data_ASaetta2" xfId="107"/>
    <cellStyle name="_Data_Avio Graf" xfId="108"/>
    <cellStyle name="_Data_Avio Proventi Oneri full year" xfId="109"/>
    <cellStyle name="_Data_B.S.Dett. Prov.On.Op.Stra" xfId="110"/>
    <cellStyle name="_Data_Cartel2" xfId="111"/>
    <cellStyle name="_Data_Cartel31" xfId="112"/>
    <cellStyle name="_Data_Comau Proventi Oneri full year" xfId="113"/>
    <cellStyle name="_Data_D PFN 31-12- 2002 vs. 31-12-01" xfId="114"/>
    <cellStyle name="_Data_DATA_ENTRY" xfId="115"/>
    <cellStyle name="_Data_Delta Cambi" xfId="116"/>
    <cellStyle name="_Data_Dett. On. Prov. Op.- Stra. " xfId="117"/>
    <cellStyle name="_Data_Dett. Prov.On.Op.Stra" xfId="118"/>
    <cellStyle name="_Data_DocxCEO Fcst Rev" xfId="119"/>
    <cellStyle name="_Data_On Prov Str C13" xfId="120"/>
    <cellStyle name="_Data_Operativi e Straordinari CNH" xfId="121"/>
    <cellStyle name="_Data_Operativi e Straordinari Iveco" xfId="122"/>
    <cellStyle name="_Data_ROF 03 06" xfId="123"/>
    <cellStyle name="_Data_Sett.non Ind.- On.Prov.Op.&amp; Straord-Ris.Part. Toro Itedi Bus Sol" xfId="124"/>
    <cellStyle name="_Data_Teksid Proventi Oneri full year" xfId="125"/>
    <cellStyle name="_Header" xfId="126"/>
    <cellStyle name="_Header_01 Operativi e Straordinari vs Bdg &amp; LY SSD Auto" xfId="127"/>
    <cellStyle name="_Header_02 CFR" xfId="128"/>
    <cellStyle name="_Header_030321_CE-SPA-CF Fcst 6+6_Mens-Trim_2" xfId="129"/>
    <cellStyle name="_Header_04 CFR2_MeseProgr." xfId="130"/>
    <cellStyle name="_Header_06 Marelli Proventi Oneri full year" xfId="131"/>
    <cellStyle name="_Header_10 Summary" xfId="132"/>
    <cellStyle name="_Header_13 Margini di Miglior.FERRARI" xfId="133"/>
    <cellStyle name="_Header_13 Margini di Miglior.MARELLI" xfId="134"/>
    <cellStyle name="_Header_ASaetta2" xfId="135"/>
    <cellStyle name="_Header_Avio Graf" xfId="136"/>
    <cellStyle name="_Header_Avio Proventi Oneri full year" xfId="137"/>
    <cellStyle name="_Header_B.S.Dett. Prov.On.Op.Stra" xfId="138"/>
    <cellStyle name="_Header_Cartel2" xfId="139"/>
    <cellStyle name="_Header_Cartel31" xfId="140"/>
    <cellStyle name="_Header_Comau Proventi Oneri full year" xfId="141"/>
    <cellStyle name="_Header_D PFN 31-12- 2002 vs. 31-12-01" xfId="142"/>
    <cellStyle name="_Header_DATA_ENTRY" xfId="143"/>
    <cellStyle name="_Header_Delta Cambi" xfId="144"/>
    <cellStyle name="_Header_Dett. On. Prov. Op.- Stra. " xfId="145"/>
    <cellStyle name="_Header_Dett. Prov.On.Op.Stra" xfId="146"/>
    <cellStyle name="_Header_DocxCEO Fcst Rev" xfId="147"/>
    <cellStyle name="_Header_On Prov Str C13" xfId="148"/>
    <cellStyle name="_Header_Operativi e Straordinari CNH" xfId="149"/>
    <cellStyle name="_Header_Operativi e Straordinari Iveco" xfId="150"/>
    <cellStyle name="_Header_ROF 03 06" xfId="151"/>
    <cellStyle name="_Header_Sett.non Ind.- On.Prov.Op.&amp; Straord-Ris.Part. Toro Itedi Bus Sol" xfId="152"/>
    <cellStyle name="_Header_Teksid Proventi Oneri full year" xfId="153"/>
    <cellStyle name="_Row1" xfId="154"/>
    <cellStyle name="_Row1_01 Operativi e Straordinari vs Bdg &amp; LY SSD Auto" xfId="155"/>
    <cellStyle name="_Row1_02 CFR" xfId="156"/>
    <cellStyle name="_Row1_030321_CE-SPA-CF Fcst 6+6_Mens-Trim_2" xfId="157"/>
    <cellStyle name="_Row1_04 CFR2_MeseProgr." xfId="158"/>
    <cellStyle name="_Row1_06 Marelli Proventi Oneri full year" xfId="159"/>
    <cellStyle name="_Row1_10 Summary" xfId="160"/>
    <cellStyle name="_Row1_13 Margini di Miglior.FERRARI" xfId="161"/>
    <cellStyle name="_Row1_13 Margini di Miglior.MARELLI" xfId="162"/>
    <cellStyle name="_Row1_ASaetta2" xfId="163"/>
    <cellStyle name="_Row1_Avio Graf" xfId="164"/>
    <cellStyle name="_Row1_Avio Proventi Oneri full year" xfId="165"/>
    <cellStyle name="_Row1_B.S.Dett. Prov.On.Op.Stra" xfId="166"/>
    <cellStyle name="_Row1_Cartel2" xfId="167"/>
    <cellStyle name="_Row1_Cartel31" xfId="168"/>
    <cellStyle name="_Row1_Comau Proventi Oneri full year" xfId="169"/>
    <cellStyle name="_Row1_D PFN 31-12- 2002 vs. 31-12-01" xfId="170"/>
    <cellStyle name="_Row1_DATA_ENTRY" xfId="171"/>
    <cellStyle name="_Row1_Delta Cambi" xfId="172"/>
    <cellStyle name="_Row1_Dett. On. Prov. Op.- Stra. " xfId="173"/>
    <cellStyle name="_Row1_Dett. Prov.On.Op.Stra" xfId="174"/>
    <cellStyle name="_Row1_DocxCEO Fcst Rev" xfId="175"/>
    <cellStyle name="_Row1_On Prov Str C13" xfId="176"/>
    <cellStyle name="_Row1_Operativi e Straordinari CNH" xfId="177"/>
    <cellStyle name="_Row1_Operativi e Straordinari Iveco" xfId="178"/>
    <cellStyle name="_Row1_ROF 03 06" xfId="179"/>
    <cellStyle name="_Row1_Sett.non Ind.- On.Prov.Op.&amp; Straord-Ris.Part. Toro Itedi Bus Sol" xfId="180"/>
    <cellStyle name="_Row1_Teksid Proventi Oneri full year" xfId="181"/>
    <cellStyle name="_Row2" xfId="182"/>
    <cellStyle name="_Row2_01 Operativi e Straordinari vs Bdg &amp; LY SSD Auto" xfId="183"/>
    <cellStyle name="_Row2_02 CFR" xfId="184"/>
    <cellStyle name="_Row2_030321_CE-SPA-CF Fcst 6+6_Mens-Trim_2" xfId="185"/>
    <cellStyle name="_Row2_04 CFR2_MeseProgr." xfId="186"/>
    <cellStyle name="_Row2_06 Marelli Proventi Oneri full year" xfId="187"/>
    <cellStyle name="_Row2_10 Summary" xfId="188"/>
    <cellStyle name="_Row2_13 Margini di Miglior.FERRARI" xfId="189"/>
    <cellStyle name="_Row2_13 Margini di Miglior.MARELLI" xfId="190"/>
    <cellStyle name="_Row2_ASaetta2" xfId="191"/>
    <cellStyle name="_Row2_Avio Graf" xfId="192"/>
    <cellStyle name="_Row2_Avio Proventi Oneri full year" xfId="193"/>
    <cellStyle name="_Row2_B.S.Dett. Prov.On.Op.Stra" xfId="194"/>
    <cellStyle name="_Row2_Cartel2" xfId="195"/>
    <cellStyle name="_Row2_Cartel31" xfId="196"/>
    <cellStyle name="_Row2_Comau Proventi Oneri full year" xfId="197"/>
    <cellStyle name="_Row2_D PFN 31-12- 2002 vs. 31-12-01" xfId="198"/>
    <cellStyle name="_Row2_DATA_ENTRY" xfId="199"/>
    <cellStyle name="_Row2_Delta Cambi" xfId="200"/>
    <cellStyle name="_Row2_Dett. On. Prov. Op.- Stra. " xfId="201"/>
    <cellStyle name="_Row2_Dett. Prov.On.Op.Stra" xfId="202"/>
    <cellStyle name="_Row2_DocxCEO Fcst Rev" xfId="203"/>
    <cellStyle name="_Row2_On Prov Str C13" xfId="204"/>
    <cellStyle name="_Row2_Operativi e Straordinari CNH" xfId="205"/>
    <cellStyle name="_Row2_Operativi e Straordinari Iveco" xfId="206"/>
    <cellStyle name="_Row2_ROF 03 06" xfId="207"/>
    <cellStyle name="_Row2_Sett.non Ind.- On.Prov.Op.&amp; Straord-Ris.Part. Toro Itedi Bus Sol" xfId="208"/>
    <cellStyle name="_Row2_Teksid Proventi Oneri full year" xfId="209"/>
    <cellStyle name="_Row3" xfId="210"/>
    <cellStyle name="_Row4" xfId="211"/>
    <cellStyle name="_Row5" xfId="212"/>
    <cellStyle name="_Row6" xfId="213"/>
    <cellStyle name="_Row7" xfId="214"/>
    <cellStyle name="’Ê‰Ý [0.00]_!!!GO" xfId="408"/>
    <cellStyle name="’Ê‰Ý_!!!GO" xfId="409"/>
    <cellStyle name="=C:\WINDOWS\SYSTEM32\COMMAND.COM" xfId="215"/>
    <cellStyle name="•W€_!!!GO" xfId="410"/>
    <cellStyle name="•W_Door_Con asia" xfId="216"/>
    <cellStyle name="0" xfId="411"/>
    <cellStyle name="0.0" xfId="412"/>
    <cellStyle name="0.00" xfId="413"/>
    <cellStyle name="20% - Accent1 2" xfId="414"/>
    <cellStyle name="20% - Accent2 2" xfId="415"/>
    <cellStyle name="20% - Accent3 2" xfId="416"/>
    <cellStyle name="20% - Accent4 2" xfId="417"/>
    <cellStyle name="20% - Accent5 2" xfId="418"/>
    <cellStyle name="20% - Accent6 2" xfId="419"/>
    <cellStyle name="40% - Accent1 2" xfId="420"/>
    <cellStyle name="40% - Accent2 2" xfId="421"/>
    <cellStyle name="40% - Accent3 2" xfId="422"/>
    <cellStyle name="40% - Accent4 2" xfId="423"/>
    <cellStyle name="40% - Accent5 2" xfId="424"/>
    <cellStyle name="40% - Accent6 2" xfId="425"/>
    <cellStyle name="60% - Accent1 2" xfId="426"/>
    <cellStyle name="60% - Accent2 2" xfId="427"/>
    <cellStyle name="60% - Accent3 2" xfId="428"/>
    <cellStyle name="60% - Accent4 2" xfId="429"/>
    <cellStyle name="60% - Accent5 2" xfId="430"/>
    <cellStyle name="60% - Accent6 2" xfId="431"/>
    <cellStyle name="Accent1 2" xfId="432"/>
    <cellStyle name="Accent2 2" xfId="433"/>
    <cellStyle name="Accent3 2" xfId="434"/>
    <cellStyle name="Accent4 2" xfId="435"/>
    <cellStyle name="Accent5 2" xfId="436"/>
    <cellStyle name="Accent6 2" xfId="437"/>
    <cellStyle name="args.style" xfId="438"/>
    <cellStyle name="Bad 2" xfId="439"/>
    <cellStyle name="Blank.Testo" xfId="217"/>
    <cellStyle name="BMU001" xfId="218"/>
    <cellStyle name="BMU001 2" xfId="440"/>
    <cellStyle name="BMU001pol" xfId="219"/>
    <cellStyle name="BMU001pol 2" xfId="441"/>
    <cellStyle name="BMU001T" xfId="220"/>
    <cellStyle name="BMU001T 2" xfId="442"/>
    <cellStyle name="BMU002" xfId="221"/>
    <cellStyle name="BMU002 2" xfId="443"/>
    <cellStyle name="BMU002B" xfId="222"/>
    <cellStyle name="BMU002P1" xfId="223"/>
    <cellStyle name="BMU002P1 2" xfId="444"/>
    <cellStyle name="BMU002P2" xfId="224"/>
    <cellStyle name="BMU002P2 2" xfId="445"/>
    <cellStyle name="BMU003" xfId="225"/>
    <cellStyle name="BMU004" xfId="226"/>
    <cellStyle name="BMU005" xfId="227"/>
    <cellStyle name="BMU005B" xfId="228"/>
    <cellStyle name="BMU005K" xfId="229"/>
    <cellStyle name="BuiltOpt_Content" xfId="230"/>
    <cellStyle name="BuiltOption_Content" xfId="231"/>
    <cellStyle name="Cabecera 1" xfId="232"/>
    <cellStyle name="Cabecera 2" xfId="233"/>
    <cellStyle name="Calc Currency (0)" xfId="234"/>
    <cellStyle name="Calc Currency (0) 2" xfId="446"/>
    <cellStyle name="Calc Currency (2)" xfId="235"/>
    <cellStyle name="Calc Currency (2) 2" xfId="447"/>
    <cellStyle name="Calc Percent (0)" xfId="236"/>
    <cellStyle name="Calc Percent (0) 2" xfId="448"/>
    <cellStyle name="Calc Percent (1)" xfId="237"/>
    <cellStyle name="Calc Percent (1) 2" xfId="449"/>
    <cellStyle name="Calc Percent (2)" xfId="238"/>
    <cellStyle name="Calc Percent (2) 2" xfId="450"/>
    <cellStyle name="Calc Units (0)" xfId="239"/>
    <cellStyle name="Calc Units (0) 2" xfId="451"/>
    <cellStyle name="Calc Units (1)" xfId="240"/>
    <cellStyle name="Calc Units (1) 2" xfId="452"/>
    <cellStyle name="Calc Units (2)" xfId="241"/>
    <cellStyle name="Calc Units (2) 2" xfId="453"/>
    <cellStyle name="Calculation 2" xfId="454"/>
    <cellStyle name="cárkyd" xfId="242"/>
    <cellStyle name="Check Cell 2" xfId="455"/>
    <cellStyle name="Collegamento ipertestuale" xfId="243"/>
    <cellStyle name="Collegamento ipertestuale 2" xfId="456"/>
    <cellStyle name="CombinedVol_Data" xfId="244"/>
    <cellStyle name="Comma  - Style1" xfId="245"/>
    <cellStyle name="Comma  - Style1 2" xfId="457"/>
    <cellStyle name="Comma  - Style2" xfId="246"/>
    <cellStyle name="Comma  - Style2 2" xfId="458"/>
    <cellStyle name="Comma  - Style3" xfId="247"/>
    <cellStyle name="Comma  - Style3 2" xfId="459"/>
    <cellStyle name="Comma  - Style4" xfId="248"/>
    <cellStyle name="Comma  - Style4 2" xfId="460"/>
    <cellStyle name="Comma  - Style5" xfId="249"/>
    <cellStyle name="Comma  - Style5 2" xfId="461"/>
    <cellStyle name="Comma  - Style6" xfId="250"/>
    <cellStyle name="Comma  - Style6 2" xfId="462"/>
    <cellStyle name="Comma  - Style7" xfId="251"/>
    <cellStyle name="Comma  - Style7 2" xfId="463"/>
    <cellStyle name="Comma  - Style8" xfId="252"/>
    <cellStyle name="Comma  - Style8 2" xfId="464"/>
    <cellStyle name="Comma [00]" xfId="253"/>
    <cellStyle name="Comma [00] 2" xfId="465"/>
    <cellStyle name="Comma0" xfId="254"/>
    <cellStyle name="Comma0 2" xfId="466"/>
    <cellStyle name="Currency [00]" xfId="255"/>
    <cellStyle name="Currency [00] 2" xfId="467"/>
    <cellStyle name="Currency0" xfId="256"/>
    <cellStyle name="Currency0 2" xfId="468"/>
    <cellStyle name="custom" xfId="469"/>
    <cellStyle name="Data" xfId="257"/>
    <cellStyle name="Data 2" xfId="470"/>
    <cellStyle name="Date" xfId="258"/>
    <cellStyle name="Date 2" xfId="471"/>
    <cellStyle name="Date Short" xfId="259"/>
    <cellStyle name="Date_2001MAKES-APR" xfId="260"/>
    <cellStyle name="DELTA" xfId="261"/>
    <cellStyle name="DELTA 2" xfId="472"/>
    <cellStyle name="Dezimal [0]_alberiniprezzi- bn-benzina S2 - Importeure" xfId="262"/>
    <cellStyle name="Dezimal_alberiniprezzi- bn-benzina S2 - Importeure" xfId="263"/>
    <cellStyle name="Dziesietny [0]_Panel-A-B-C" xfId="264"/>
    <cellStyle name="Dziesietny_Panel-A-B-C" xfId="265"/>
    <cellStyle name="Edited_Data" xfId="266"/>
    <cellStyle name="Enter Currency (0)" xfId="267"/>
    <cellStyle name="Enter Currency (0) 2" xfId="473"/>
    <cellStyle name="Enter Currency (2)" xfId="268"/>
    <cellStyle name="Enter Currency (2) 2" xfId="474"/>
    <cellStyle name="Enter Units (0)" xfId="269"/>
    <cellStyle name="Enter Units (0) 2" xfId="475"/>
    <cellStyle name="Enter Units (1)" xfId="270"/>
    <cellStyle name="Enter Units (1) 2" xfId="476"/>
    <cellStyle name="Enter Units (2)" xfId="271"/>
    <cellStyle name="Enter Units (2) 2" xfId="477"/>
    <cellStyle name="Estimated_Data" xfId="272"/>
    <cellStyle name="Euro" xfId="273"/>
    <cellStyle name="Euro 2" xfId="478"/>
    <cellStyle name="Explanatory Text 2" xfId="479"/>
    <cellStyle name="Fecha" xfId="274"/>
    <cellStyle name="Fijo" xfId="275"/>
    <cellStyle name="Fixed" xfId="276"/>
    <cellStyle name="Fixed 2" xfId="480"/>
    <cellStyle name="FIXO" xfId="277"/>
    <cellStyle name="Forecast_Data" xfId="278"/>
    <cellStyle name="Good 2" xfId="481"/>
    <cellStyle name="Grey" xfId="279"/>
    <cellStyle name="Grigio.6" xfId="280"/>
    <cellStyle name="Header1" xfId="281"/>
    <cellStyle name="Header2" xfId="282"/>
    <cellStyle name="Heading 1" xfId="283" builtinId="16" customBuiltin="1"/>
    <cellStyle name="Heading 1 2" xfId="482"/>
    <cellStyle name="Heading 2" xfId="284" builtinId="17" customBuiltin="1"/>
    <cellStyle name="Heading 2 2" xfId="483"/>
    <cellStyle name="Heading 3 2" xfId="484"/>
    <cellStyle name="Heading 4 2" xfId="485"/>
    <cellStyle name="Hipervínculo visitado_021204 Principales Indicadores" xfId="285"/>
    <cellStyle name="Hipervínculo_021204 Principales Indicadores" xfId="286"/>
    <cellStyle name="Hyperlink" xfId="287" builtinId="8"/>
    <cellStyle name="Hyperlink seguido_ALBERTO" xfId="288"/>
    <cellStyle name="Input" xfId="289" builtinId="20" customBuiltin="1"/>
    <cellStyle name="Input [yellow]" xfId="290"/>
    <cellStyle name="Input 2" xfId="486"/>
    <cellStyle name="Input 3" xfId="541"/>
    <cellStyle name="Intestaz.1" xfId="291"/>
    <cellStyle name="Intestaz.2" xfId="292"/>
    <cellStyle name="Intestaz.3" xfId="293"/>
    <cellStyle name="Item_Current" xfId="294"/>
    <cellStyle name="Level01" xfId="295"/>
    <cellStyle name="Level02" xfId="296"/>
    <cellStyle name="Level1" xfId="297"/>
    <cellStyle name="Level2" xfId="298"/>
    <cellStyle name="Level2 2" xfId="487"/>
    <cellStyle name="Link Currency (0)" xfId="299"/>
    <cellStyle name="Link Currency (0) 2" xfId="488"/>
    <cellStyle name="Link Currency (2)" xfId="300"/>
    <cellStyle name="Link Currency (2) 2" xfId="489"/>
    <cellStyle name="Link Units (0)" xfId="301"/>
    <cellStyle name="Link Units (0) 2" xfId="490"/>
    <cellStyle name="Link Units (1)" xfId="302"/>
    <cellStyle name="Link Units (1) 2" xfId="491"/>
    <cellStyle name="Link Units (2)" xfId="303"/>
    <cellStyle name="Link Units (2) 2" xfId="492"/>
    <cellStyle name="Linked Cell 2" xfId="493"/>
    <cellStyle name="M (2)" xfId="304"/>
    <cellStyle name="M (2) 2" xfId="494"/>
    <cellStyle name="měny_laroux" xfId="305"/>
    <cellStyle name="Migliaia (0)_- Dati" xfId="306"/>
    <cellStyle name="Migliaia_Foglio1 (2)" xfId="495"/>
    <cellStyle name="Millares [0]_021104 VENTAS DIRECTAS - VENTAS RED OCT" xfId="307"/>
    <cellStyle name="Millares_021104 VENTAS DIRECTAS - VENTAS RED OCT" xfId="308"/>
    <cellStyle name="Milliers [0]_!!!GO" xfId="496"/>
    <cellStyle name="Milliers_!!!GO" xfId="497"/>
    <cellStyle name="MIO" xfId="309"/>
    <cellStyle name="MIO 2" xfId="498"/>
    <cellStyle name="Moeda [0]_1+11X2+10" xfId="310"/>
    <cellStyle name="Moeda_1+11X2+10" xfId="311"/>
    <cellStyle name="Moneda [0]_021104 VENTAS DIRECTAS - VENTAS RED OCT" xfId="312"/>
    <cellStyle name="Moneda_021104 VENTAS DIRECTAS - VENTAS RED OCT" xfId="313"/>
    <cellStyle name="Monétaire [0]_!!!GO" xfId="499"/>
    <cellStyle name="Monétaire_!!!GO" xfId="500"/>
    <cellStyle name="Monetario" xfId="314"/>
    <cellStyle name="Monetario0" xfId="315"/>
    <cellStyle name="Neutral 2" xfId="501"/>
    <cellStyle name="Non_definito" xfId="316"/>
    <cellStyle name="Normal" xfId="0" builtinId="0"/>
    <cellStyle name="Normal - Style1" xfId="317"/>
    <cellStyle name="Normal - Style1 2" xfId="502"/>
    <cellStyle name="Normal - Style2" xfId="318"/>
    <cellStyle name="Normal - Style3" xfId="319"/>
    <cellStyle name="Normal - Style4" xfId="320"/>
    <cellStyle name="Normal - Style5" xfId="321"/>
    <cellStyle name="Normal - Style6" xfId="322"/>
    <cellStyle name="Normal - Style7" xfId="323"/>
    <cellStyle name="Normal - Style8" xfId="324"/>
    <cellStyle name="Normal 2" xfId="402"/>
    <cellStyle name="Normal 3" xfId="538"/>
    <cellStyle name="Normal latifa" xfId="325"/>
    <cellStyle name="Normal latifa 2" xfId="503"/>
    <cellStyle name="Normal_Book4" xfId="326"/>
    <cellStyle name="Normal_Price list  FIAT PANDA MULTIJET 29_09_2005" xfId="327"/>
    <cellStyle name="Normal_PRICE LISTS 145-146" xfId="328"/>
    <cellStyle name="Normale_ablf705" xfId="329"/>
    <cellStyle name="normální_COMP CR FIAT PC 10.2003 y" xfId="330"/>
    <cellStyle name="Normalny_07.23.03 MARKETING PLAN (FIAT) - 2" xfId="504"/>
    <cellStyle name="Note 2" xfId="505"/>
    <cellStyle name="NumPagina" xfId="331"/>
    <cellStyle name="Œ…‹æØ‚è [0.00]_!!!GO" xfId="506"/>
    <cellStyle name="Œ…‹æØ‚è_!!!GO" xfId="507"/>
    <cellStyle name="Option_Added_Cont_Desc" xfId="332"/>
    <cellStyle name="Output 2" xfId="508"/>
    <cellStyle name="paint" xfId="333"/>
    <cellStyle name="Parentesi smart" xfId="334"/>
    <cellStyle name="Parentesi smart 2" xfId="509"/>
    <cellStyle name="per.style" xfId="510"/>
    <cellStyle name="Perc1" xfId="335"/>
    <cellStyle name="Perc1 2" xfId="511"/>
    <cellStyle name="Perc2" xfId="336"/>
    <cellStyle name="Perc2 2" xfId="512"/>
    <cellStyle name="Percent" xfId="337" builtinId="5"/>
    <cellStyle name="Percent [0]" xfId="338"/>
    <cellStyle name="Percent [0] 2" xfId="513"/>
    <cellStyle name="Percent [00]" xfId="339"/>
    <cellStyle name="Percent [00] 2" xfId="514"/>
    <cellStyle name="Percent [2]" xfId="340"/>
    <cellStyle name="Percent [2] 2" xfId="515"/>
    <cellStyle name="PERCENTUAL" xfId="341"/>
    <cellStyle name="PONTO" xfId="342"/>
    <cellStyle name="Porcentagem_DAYDAY1" xfId="343"/>
    <cellStyle name="Porcentaje" xfId="344"/>
    <cellStyle name="Preliminary_Data" xfId="345"/>
    <cellStyle name="PrePop Currency (0)" xfId="346"/>
    <cellStyle name="PrePop Currency (0) 2" xfId="516"/>
    <cellStyle name="PrePop Currency (2)" xfId="347"/>
    <cellStyle name="PrePop Units (0)" xfId="348"/>
    <cellStyle name="PrePop Units (0) 2" xfId="517"/>
    <cellStyle name="PrePop Units (1)" xfId="349"/>
    <cellStyle name="PrePop Units (1) 2" xfId="518"/>
    <cellStyle name="PrePop Units (2)" xfId="350"/>
    <cellStyle name="Prices_Data" xfId="351"/>
    <cellStyle name="PSChar" xfId="352"/>
    <cellStyle name="PSDate" xfId="519"/>
    <cellStyle name="PSDec" xfId="520"/>
    <cellStyle name="PSHeading" xfId="353"/>
    <cellStyle name="PSInt" xfId="521"/>
    <cellStyle name="PSSpacer" xfId="522"/>
    <cellStyle name="Punto" xfId="354"/>
    <cellStyle name="Punto0" xfId="355"/>
    <cellStyle name="reg_one_decimal" xfId="523"/>
    <cellStyle name="rIC" xfId="356"/>
    <cellStyle name="rIC 2" xfId="524"/>
    <cellStyle name="ROSSO" xfId="357"/>
    <cellStyle name="Separador de m" xfId="358"/>
    <cellStyle name="Separador de milhares [0]_1+11X2+10" xfId="359"/>
    <cellStyle name="Separador de milhares_1+11X2+10" xfId="360"/>
    <cellStyle name="STANDARD" xfId="525"/>
    <cellStyle name="STYL1 - Style1" xfId="361"/>
    <cellStyle name="STYL1 - Style1 2" xfId="526"/>
    <cellStyle name="STYL2 - Style2" xfId="362"/>
    <cellStyle name="STYL2 - Style2 2" xfId="527"/>
    <cellStyle name="STYL3 - Style3" xfId="363"/>
    <cellStyle name="STYL3 - Style3 2" xfId="528"/>
    <cellStyle name="STYL4 - Style4" xfId="364"/>
    <cellStyle name="STYL4 - Style4 2" xfId="529"/>
    <cellStyle name="STYL5 - Style5" xfId="365"/>
    <cellStyle name="STYL5 - Style5 2" xfId="530"/>
    <cellStyle name="Style 1" xfId="366"/>
    <cellStyle name="Tab Gesamt" xfId="367"/>
    <cellStyle name="Tab Kopf" xfId="368"/>
    <cellStyle name="Tab Zahl" xfId="369"/>
    <cellStyle name="Template 8" xfId="531"/>
    <cellStyle name="Text Indent A" xfId="370"/>
    <cellStyle name="Text Indent B" xfId="371"/>
    <cellStyle name="Text Indent B 2" xfId="532"/>
    <cellStyle name="Text Indent C" xfId="372"/>
    <cellStyle name="Text Indent C 2" xfId="533"/>
    <cellStyle name="Titel 1" xfId="373"/>
    <cellStyle name="Titel 1l" xfId="374"/>
    <cellStyle name="Titel 1r" xfId="375"/>
    <cellStyle name="Titel 2l" xfId="376"/>
    <cellStyle name="Titel 2r" xfId="377"/>
    <cellStyle name="Titel 3l" xfId="378"/>
    <cellStyle name="Titel 3r" xfId="379"/>
    <cellStyle name="Titel 4l" xfId="380"/>
    <cellStyle name="Titel 4r" xfId="381"/>
    <cellStyle name="Title" xfId="382" builtinId="15" customBuiltin="1"/>
    <cellStyle name="Title 2" xfId="534"/>
    <cellStyle name="Titolo.1" xfId="383"/>
    <cellStyle name="Titolo.2" xfId="384"/>
    <cellStyle name="TITULO1" xfId="385"/>
    <cellStyle name="TITULO2" xfId="386"/>
    <cellStyle name="Total" xfId="387" builtinId="25" customBuiltin="1"/>
    <cellStyle name="Total 2" xfId="535"/>
    <cellStyle name="Totale" xfId="388"/>
    <cellStyle name="Tusental (0)_pldt" xfId="389"/>
    <cellStyle name="Tusental_pldt" xfId="390"/>
    <cellStyle name="Underline" xfId="536"/>
    <cellStyle name="Unit" xfId="391"/>
    <cellStyle name="Update" xfId="392"/>
    <cellStyle name="Val(1)" xfId="393"/>
    <cellStyle name="Valuta (0)_- Dati" xfId="394"/>
    <cellStyle name="Valuta_ablf705" xfId="537"/>
    <cellStyle name="Vehicle_Benchmark" xfId="395"/>
    <cellStyle name="Version_Header" xfId="396"/>
    <cellStyle name="Volumes_Data" xfId="397"/>
    <cellStyle name="Währung [0]_alberiniprezzi- bn-benzina S2 - Importeure" xfId="398"/>
    <cellStyle name="Währung_alberiniprezzi- bn-benzina S2 - Importeure" xfId="399"/>
    <cellStyle name="Walutowy [0]_Panel-A-B-C" xfId="400"/>
    <cellStyle name="Walutowy_Panel-A-B-C" xfId="401"/>
    <cellStyle name="Warning Text 2" xfId="539"/>
    <cellStyle name="weekly" xfId="540"/>
  </cellStyles>
  <dxfs count="316">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s>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721560</xdr:colOff>
      <xdr:row>77</xdr:row>
      <xdr:rowOff>177209</xdr:rowOff>
    </xdr:from>
    <xdr:to>
      <xdr:col>8</xdr:col>
      <xdr:colOff>88604</xdr:colOff>
      <xdr:row>80</xdr:row>
      <xdr:rowOff>30232</xdr:rowOff>
    </xdr:to>
    <xdr:pic>
      <xdr:nvPicPr>
        <xdr:cNvPr id="20529" name="Picture 6" desc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3304" y="47580697"/>
          <a:ext cx="1493556" cy="151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708886</xdr:colOff>
      <xdr:row>39</xdr:row>
      <xdr:rowOff>53164</xdr:rowOff>
    </xdr:from>
    <xdr:to>
      <xdr:col>8</xdr:col>
      <xdr:colOff>88604</xdr:colOff>
      <xdr:row>42</xdr:row>
      <xdr:rowOff>103629</xdr:rowOff>
    </xdr:to>
    <xdr:pic>
      <xdr:nvPicPr>
        <xdr:cNvPr id="3" name="Picture 6" desc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0630" y="23511245"/>
          <a:ext cx="1506230" cy="1512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10648950</xdr:colOff>
      <xdr:row>0</xdr:row>
      <xdr:rowOff>209550</xdr:rowOff>
    </xdr:from>
    <xdr:to>
      <xdr:col>5</xdr:col>
      <xdr:colOff>15211425</xdr:colOff>
      <xdr:row>4</xdr:row>
      <xdr:rowOff>628650</xdr:rowOff>
    </xdr:to>
    <xdr:pic>
      <xdr:nvPicPr>
        <xdr:cNvPr id="207916" name="Picture 1"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05050" y="209550"/>
          <a:ext cx="4562475" cy="449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10687050</xdr:colOff>
      <xdr:row>0</xdr:row>
      <xdr:rowOff>104775</xdr:rowOff>
    </xdr:from>
    <xdr:to>
      <xdr:col>5</xdr:col>
      <xdr:colOff>15249525</xdr:colOff>
      <xdr:row>4</xdr:row>
      <xdr:rowOff>590550</xdr:rowOff>
    </xdr:to>
    <xdr:pic>
      <xdr:nvPicPr>
        <xdr:cNvPr id="2"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52550" y="104775"/>
          <a:ext cx="456247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10687050</xdr:colOff>
      <xdr:row>0</xdr:row>
      <xdr:rowOff>104775</xdr:rowOff>
    </xdr:from>
    <xdr:to>
      <xdr:col>5</xdr:col>
      <xdr:colOff>15249525</xdr:colOff>
      <xdr:row>4</xdr:row>
      <xdr:rowOff>590550</xdr:rowOff>
    </xdr:to>
    <xdr:pic>
      <xdr:nvPicPr>
        <xdr:cNvPr id="2"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52550" y="104775"/>
          <a:ext cx="456247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10687050</xdr:colOff>
      <xdr:row>0</xdr:row>
      <xdr:rowOff>104775</xdr:rowOff>
    </xdr:from>
    <xdr:to>
      <xdr:col>5</xdr:col>
      <xdr:colOff>15249525</xdr:colOff>
      <xdr:row>4</xdr:row>
      <xdr:rowOff>590550</xdr:rowOff>
    </xdr:to>
    <xdr:pic>
      <xdr:nvPicPr>
        <xdr:cNvPr id="2"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52550" y="104775"/>
          <a:ext cx="456247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10687050</xdr:colOff>
      <xdr:row>0</xdr:row>
      <xdr:rowOff>104775</xdr:rowOff>
    </xdr:from>
    <xdr:to>
      <xdr:col>5</xdr:col>
      <xdr:colOff>15249525</xdr:colOff>
      <xdr:row>4</xdr:row>
      <xdr:rowOff>590550</xdr:rowOff>
    </xdr:to>
    <xdr:pic>
      <xdr:nvPicPr>
        <xdr:cNvPr id="2"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52550" y="104775"/>
          <a:ext cx="456247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10687050</xdr:colOff>
      <xdr:row>0</xdr:row>
      <xdr:rowOff>104775</xdr:rowOff>
    </xdr:from>
    <xdr:to>
      <xdr:col>5</xdr:col>
      <xdr:colOff>15249525</xdr:colOff>
      <xdr:row>4</xdr:row>
      <xdr:rowOff>131939</xdr:rowOff>
    </xdr:to>
    <xdr:pic>
      <xdr:nvPicPr>
        <xdr:cNvPr id="2"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52550" y="104775"/>
          <a:ext cx="456247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10687050</xdr:colOff>
      <xdr:row>0</xdr:row>
      <xdr:rowOff>104775</xdr:rowOff>
    </xdr:from>
    <xdr:to>
      <xdr:col>6</xdr:col>
      <xdr:colOff>15249525</xdr:colOff>
      <xdr:row>4</xdr:row>
      <xdr:rowOff>590550</xdr:rowOff>
    </xdr:to>
    <xdr:pic>
      <xdr:nvPicPr>
        <xdr:cNvPr id="2"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52550" y="104775"/>
          <a:ext cx="456247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10687050</xdr:colOff>
      <xdr:row>0</xdr:row>
      <xdr:rowOff>104775</xdr:rowOff>
    </xdr:from>
    <xdr:to>
      <xdr:col>5</xdr:col>
      <xdr:colOff>15249525</xdr:colOff>
      <xdr:row>4</xdr:row>
      <xdr:rowOff>449439</xdr:rowOff>
    </xdr:to>
    <xdr:pic>
      <xdr:nvPicPr>
        <xdr:cNvPr id="2"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52550" y="104775"/>
          <a:ext cx="4562475" cy="4430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10687050</xdr:colOff>
      <xdr:row>0</xdr:row>
      <xdr:rowOff>104775</xdr:rowOff>
    </xdr:from>
    <xdr:to>
      <xdr:col>5</xdr:col>
      <xdr:colOff>15249525</xdr:colOff>
      <xdr:row>4</xdr:row>
      <xdr:rowOff>131939</xdr:rowOff>
    </xdr:to>
    <xdr:pic>
      <xdr:nvPicPr>
        <xdr:cNvPr id="2"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52550" y="104775"/>
          <a:ext cx="4562475" cy="4427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1</xdr:row>
      <xdr:rowOff>47625</xdr:rowOff>
    </xdr:from>
    <xdr:to>
      <xdr:col>2</xdr:col>
      <xdr:colOff>647700</xdr:colOff>
      <xdr:row>5</xdr:row>
      <xdr:rowOff>438150</xdr:rowOff>
    </xdr:to>
    <xdr:pic>
      <xdr:nvPicPr>
        <xdr:cNvPr id="19503" name="Picture 4"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33350"/>
          <a:ext cx="198120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8</xdr:row>
      <xdr:rowOff>0</xdr:rowOff>
    </xdr:from>
    <xdr:to>
      <xdr:col>4</xdr:col>
      <xdr:colOff>0</xdr:colOff>
      <xdr:row>8</xdr:row>
      <xdr:rowOff>0</xdr:rowOff>
    </xdr:to>
    <xdr:sp macro="" textlink="">
      <xdr:nvSpPr>
        <xdr:cNvPr id="2" name="Rectangle 1"/>
        <xdr:cNvSpPr>
          <a:spLocks noChangeArrowheads="1"/>
        </xdr:cNvSpPr>
      </xdr:nvSpPr>
      <xdr:spPr bwMode="auto">
        <a:xfrm>
          <a:off x="23561040" y="916686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3" name="Rectangle 2"/>
        <xdr:cNvSpPr>
          <a:spLocks noChangeArrowheads="1"/>
        </xdr:cNvSpPr>
      </xdr:nvSpPr>
      <xdr:spPr bwMode="auto">
        <a:xfrm>
          <a:off x="23561040" y="916686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4" name="Rectangle 3"/>
        <xdr:cNvSpPr>
          <a:spLocks noChangeArrowheads="1"/>
        </xdr:cNvSpPr>
      </xdr:nvSpPr>
      <xdr:spPr bwMode="auto">
        <a:xfrm>
          <a:off x="16611600" y="916686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5" name="Rectangle 4"/>
        <xdr:cNvSpPr>
          <a:spLocks noChangeArrowheads="1"/>
        </xdr:cNvSpPr>
      </xdr:nvSpPr>
      <xdr:spPr bwMode="auto">
        <a:xfrm>
          <a:off x="16611600" y="916686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131</xdr:row>
      <xdr:rowOff>0</xdr:rowOff>
    </xdr:from>
    <xdr:to>
      <xdr:col>4</xdr:col>
      <xdr:colOff>0</xdr:colOff>
      <xdr:row>131</xdr:row>
      <xdr:rowOff>0</xdr:rowOff>
    </xdr:to>
    <xdr:sp macro="" textlink="">
      <xdr:nvSpPr>
        <xdr:cNvPr id="6" name="Rectangle 5"/>
        <xdr:cNvSpPr>
          <a:spLocks noChangeArrowheads="1"/>
        </xdr:cNvSpPr>
      </xdr:nvSpPr>
      <xdr:spPr bwMode="auto">
        <a:xfrm>
          <a:off x="23561040" y="131940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131</xdr:row>
      <xdr:rowOff>0</xdr:rowOff>
    </xdr:from>
    <xdr:to>
      <xdr:col>4</xdr:col>
      <xdr:colOff>0</xdr:colOff>
      <xdr:row>131</xdr:row>
      <xdr:rowOff>0</xdr:rowOff>
    </xdr:to>
    <xdr:sp macro="" textlink="">
      <xdr:nvSpPr>
        <xdr:cNvPr id="7" name="Rectangle 6"/>
        <xdr:cNvSpPr>
          <a:spLocks noChangeArrowheads="1"/>
        </xdr:cNvSpPr>
      </xdr:nvSpPr>
      <xdr:spPr bwMode="auto">
        <a:xfrm>
          <a:off x="23561040" y="131940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editAs="oneCell">
    <xdr:from>
      <xdr:col>5</xdr:col>
      <xdr:colOff>10125075</xdr:colOff>
      <xdr:row>0</xdr:row>
      <xdr:rowOff>142875</xdr:rowOff>
    </xdr:from>
    <xdr:to>
      <xdr:col>5</xdr:col>
      <xdr:colOff>14678025</xdr:colOff>
      <xdr:row>4</xdr:row>
      <xdr:rowOff>695325</xdr:rowOff>
    </xdr:to>
    <xdr:pic>
      <xdr:nvPicPr>
        <xdr:cNvPr id="8" name="Picture 7"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51095" y="142875"/>
          <a:ext cx="4552950" cy="449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0</xdr:row>
      <xdr:rowOff>0</xdr:rowOff>
    </xdr:from>
    <xdr:to>
      <xdr:col>1</xdr:col>
      <xdr:colOff>2019300</xdr:colOff>
      <xdr:row>0</xdr:row>
      <xdr:rowOff>0</xdr:rowOff>
    </xdr:to>
    <xdr:pic>
      <xdr:nvPicPr>
        <xdr:cNvPr id="20992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1914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104775</xdr:colOff>
          <xdr:row>0</xdr:row>
          <xdr:rowOff>0</xdr:rowOff>
        </xdr:from>
        <xdr:to>
          <xdr:col>1</xdr:col>
          <xdr:colOff>2019300</xdr:colOff>
          <xdr:row>0</xdr:row>
          <xdr:rowOff>0</xdr:rowOff>
        </xdr:to>
        <xdr:sp macro="" textlink="">
          <xdr:nvSpPr>
            <xdr:cNvPr id="2" name="Object 7" hidden="1">
              <a:extLst>
                <a:ext uri="{63B3BB69-23CF-44E3-9099-C40C66FF867C}">
                  <a14:compatExt spid="_x0000_s209927"/>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0</xdr:colOff>
      <xdr:row>8</xdr:row>
      <xdr:rowOff>0</xdr:rowOff>
    </xdr:from>
    <xdr:to>
      <xdr:col>4</xdr:col>
      <xdr:colOff>0</xdr:colOff>
      <xdr:row>8</xdr:row>
      <xdr:rowOff>0</xdr:rowOff>
    </xdr:to>
    <xdr:sp macro="" textlink="">
      <xdr:nvSpPr>
        <xdr:cNvPr id="225372" name="Rectangle 1"/>
        <xdr:cNvSpPr>
          <a:spLocks noChangeArrowheads="1"/>
        </xdr:cNvSpPr>
      </xdr:nvSpPr>
      <xdr:spPr bwMode="auto">
        <a:xfrm>
          <a:off x="22917150" y="91916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225373" name="Rectangle 2"/>
        <xdr:cNvSpPr>
          <a:spLocks noChangeArrowheads="1"/>
        </xdr:cNvSpPr>
      </xdr:nvSpPr>
      <xdr:spPr bwMode="auto">
        <a:xfrm>
          <a:off x="22917150" y="91916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225374" name="Rectangle 3"/>
        <xdr:cNvSpPr>
          <a:spLocks noChangeArrowheads="1"/>
        </xdr:cNvSpPr>
      </xdr:nvSpPr>
      <xdr:spPr bwMode="auto">
        <a:xfrm>
          <a:off x="16154400" y="91916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225375" name="Rectangle 4"/>
        <xdr:cNvSpPr>
          <a:spLocks noChangeArrowheads="1"/>
        </xdr:cNvSpPr>
      </xdr:nvSpPr>
      <xdr:spPr bwMode="auto">
        <a:xfrm>
          <a:off x="16154400" y="91916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135</xdr:row>
      <xdr:rowOff>0</xdr:rowOff>
    </xdr:from>
    <xdr:to>
      <xdr:col>4</xdr:col>
      <xdr:colOff>0</xdr:colOff>
      <xdr:row>135</xdr:row>
      <xdr:rowOff>0</xdr:rowOff>
    </xdr:to>
    <xdr:sp macro="" textlink="">
      <xdr:nvSpPr>
        <xdr:cNvPr id="225376" name="Rectangle 5"/>
        <xdr:cNvSpPr>
          <a:spLocks noChangeArrowheads="1"/>
        </xdr:cNvSpPr>
      </xdr:nvSpPr>
      <xdr:spPr bwMode="auto">
        <a:xfrm>
          <a:off x="22917150" y="1328451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4</xdr:col>
      <xdr:colOff>0</xdr:colOff>
      <xdr:row>135</xdr:row>
      <xdr:rowOff>0</xdr:rowOff>
    </xdr:from>
    <xdr:to>
      <xdr:col>4</xdr:col>
      <xdr:colOff>0</xdr:colOff>
      <xdr:row>135</xdr:row>
      <xdr:rowOff>0</xdr:rowOff>
    </xdr:to>
    <xdr:sp macro="" textlink="">
      <xdr:nvSpPr>
        <xdr:cNvPr id="225377" name="Rectangle 6"/>
        <xdr:cNvSpPr>
          <a:spLocks noChangeArrowheads="1"/>
        </xdr:cNvSpPr>
      </xdr:nvSpPr>
      <xdr:spPr bwMode="auto">
        <a:xfrm>
          <a:off x="22917150" y="1328451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editAs="oneCell">
    <xdr:from>
      <xdr:col>5</xdr:col>
      <xdr:colOff>10125075</xdr:colOff>
      <xdr:row>0</xdr:row>
      <xdr:rowOff>142875</xdr:rowOff>
    </xdr:from>
    <xdr:to>
      <xdr:col>5</xdr:col>
      <xdr:colOff>14678025</xdr:colOff>
      <xdr:row>4</xdr:row>
      <xdr:rowOff>695325</xdr:rowOff>
    </xdr:to>
    <xdr:pic>
      <xdr:nvPicPr>
        <xdr:cNvPr id="225378" name="Picture 7"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57650" y="142875"/>
          <a:ext cx="4552950" cy="449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8</xdr:row>
      <xdr:rowOff>0</xdr:rowOff>
    </xdr:from>
    <xdr:to>
      <xdr:col>5</xdr:col>
      <xdr:colOff>0</xdr:colOff>
      <xdr:row>8</xdr:row>
      <xdr:rowOff>0</xdr:rowOff>
    </xdr:to>
    <xdr:sp macro="" textlink="">
      <xdr:nvSpPr>
        <xdr:cNvPr id="209199" name="Rectangle 1"/>
        <xdr:cNvSpPr>
          <a:spLocks noChangeArrowheads="1"/>
        </xdr:cNvSpPr>
      </xdr:nvSpPr>
      <xdr:spPr bwMode="auto">
        <a:xfrm>
          <a:off x="23031450" y="98202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5</xdr:col>
      <xdr:colOff>0</xdr:colOff>
      <xdr:row>8</xdr:row>
      <xdr:rowOff>0</xdr:rowOff>
    </xdr:from>
    <xdr:to>
      <xdr:col>5</xdr:col>
      <xdr:colOff>0</xdr:colOff>
      <xdr:row>8</xdr:row>
      <xdr:rowOff>0</xdr:rowOff>
    </xdr:to>
    <xdr:sp macro="" textlink="">
      <xdr:nvSpPr>
        <xdr:cNvPr id="209200" name="Rectangle 2"/>
        <xdr:cNvSpPr>
          <a:spLocks noChangeArrowheads="1"/>
        </xdr:cNvSpPr>
      </xdr:nvSpPr>
      <xdr:spPr bwMode="auto">
        <a:xfrm>
          <a:off x="23031450" y="98202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209201" name="Rectangle 3"/>
        <xdr:cNvSpPr>
          <a:spLocks noChangeArrowheads="1"/>
        </xdr:cNvSpPr>
      </xdr:nvSpPr>
      <xdr:spPr bwMode="auto">
        <a:xfrm>
          <a:off x="16268700" y="98202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8</xdr:row>
      <xdr:rowOff>0</xdr:rowOff>
    </xdr:from>
    <xdr:to>
      <xdr:col>3</xdr:col>
      <xdr:colOff>0</xdr:colOff>
      <xdr:row>8</xdr:row>
      <xdr:rowOff>0</xdr:rowOff>
    </xdr:to>
    <xdr:sp macro="" textlink="">
      <xdr:nvSpPr>
        <xdr:cNvPr id="209202" name="Rectangle 4"/>
        <xdr:cNvSpPr>
          <a:spLocks noChangeArrowheads="1"/>
        </xdr:cNvSpPr>
      </xdr:nvSpPr>
      <xdr:spPr bwMode="auto">
        <a:xfrm>
          <a:off x="16268700" y="98202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5</xdr:col>
      <xdr:colOff>0</xdr:colOff>
      <xdr:row>111</xdr:row>
      <xdr:rowOff>0</xdr:rowOff>
    </xdr:from>
    <xdr:to>
      <xdr:col>5</xdr:col>
      <xdr:colOff>0</xdr:colOff>
      <xdr:row>111</xdr:row>
      <xdr:rowOff>0</xdr:rowOff>
    </xdr:to>
    <xdr:sp macro="" textlink="">
      <xdr:nvSpPr>
        <xdr:cNvPr id="209203" name="Rectangle 5"/>
        <xdr:cNvSpPr>
          <a:spLocks noChangeArrowheads="1"/>
        </xdr:cNvSpPr>
      </xdr:nvSpPr>
      <xdr:spPr bwMode="auto">
        <a:xfrm>
          <a:off x="23031450" y="1349025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5</xdr:col>
      <xdr:colOff>0</xdr:colOff>
      <xdr:row>111</xdr:row>
      <xdr:rowOff>0</xdr:rowOff>
    </xdr:from>
    <xdr:to>
      <xdr:col>5</xdr:col>
      <xdr:colOff>0</xdr:colOff>
      <xdr:row>111</xdr:row>
      <xdr:rowOff>0</xdr:rowOff>
    </xdr:to>
    <xdr:sp macro="" textlink="">
      <xdr:nvSpPr>
        <xdr:cNvPr id="209204" name="Rectangle 6"/>
        <xdr:cNvSpPr>
          <a:spLocks noChangeArrowheads="1"/>
        </xdr:cNvSpPr>
      </xdr:nvSpPr>
      <xdr:spPr bwMode="auto">
        <a:xfrm>
          <a:off x="23031450" y="1349025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editAs="oneCell">
    <xdr:from>
      <xdr:col>6</xdr:col>
      <xdr:colOff>10125075</xdr:colOff>
      <xdr:row>0</xdr:row>
      <xdr:rowOff>104775</xdr:rowOff>
    </xdr:from>
    <xdr:to>
      <xdr:col>6</xdr:col>
      <xdr:colOff>14678025</xdr:colOff>
      <xdr:row>4</xdr:row>
      <xdr:rowOff>772583</xdr:rowOff>
    </xdr:to>
    <xdr:pic>
      <xdr:nvPicPr>
        <xdr:cNvPr id="209205" name="Picture 7"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8625" y="104775"/>
          <a:ext cx="455295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10687050</xdr:colOff>
      <xdr:row>0</xdr:row>
      <xdr:rowOff>104775</xdr:rowOff>
    </xdr:from>
    <xdr:to>
      <xdr:col>5</xdr:col>
      <xdr:colOff>15249525</xdr:colOff>
      <xdr:row>4</xdr:row>
      <xdr:rowOff>590550</xdr:rowOff>
    </xdr:to>
    <xdr:pic>
      <xdr:nvPicPr>
        <xdr:cNvPr id="191616"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33925" y="104775"/>
          <a:ext cx="456247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10687050</xdr:colOff>
      <xdr:row>0</xdr:row>
      <xdr:rowOff>104775</xdr:rowOff>
    </xdr:from>
    <xdr:to>
      <xdr:col>5</xdr:col>
      <xdr:colOff>15249525</xdr:colOff>
      <xdr:row>4</xdr:row>
      <xdr:rowOff>590550</xdr:rowOff>
    </xdr:to>
    <xdr:pic>
      <xdr:nvPicPr>
        <xdr:cNvPr id="2" name="Picture 85"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34990" y="104775"/>
          <a:ext cx="4562475" cy="4425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142875</xdr:colOff>
          <xdr:row>0</xdr:row>
          <xdr:rowOff>0</xdr:rowOff>
        </xdr:from>
        <xdr:to>
          <xdr:col>1</xdr:col>
          <xdr:colOff>1028700</xdr:colOff>
          <xdr:row>0</xdr:row>
          <xdr:rowOff>0</xdr:rowOff>
        </xdr:to>
        <xdr:sp macro="" textlink="">
          <xdr:nvSpPr>
            <xdr:cNvPr id="193537" name="Object 1" hidden="1">
              <a:extLst>
                <a:ext uri="{63B3BB69-23CF-44E3-9099-C40C66FF867C}">
                  <a14:compatExt spid="_x0000_s193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0</xdr:row>
          <xdr:rowOff>0</xdr:rowOff>
        </xdr:from>
        <xdr:to>
          <xdr:col>1</xdr:col>
          <xdr:colOff>1028700</xdr:colOff>
          <xdr:row>0</xdr:row>
          <xdr:rowOff>0</xdr:rowOff>
        </xdr:to>
        <xdr:sp macro="" textlink="">
          <xdr:nvSpPr>
            <xdr:cNvPr id="193538" name="Object 2" hidden="1">
              <a:extLst>
                <a:ext uri="{63B3BB69-23CF-44E3-9099-C40C66FF867C}">
                  <a14:compatExt spid="_x0000_s193538"/>
                </a:ext>
              </a:extLst>
            </xdr:cNvPr>
            <xdr:cNvSpPr/>
          </xdr:nvSpPr>
          <xdr:spPr>
            <a:xfrm>
              <a:off x="0" y="0"/>
              <a:ext cx="0" cy="0"/>
            </a:xfrm>
            <a:prstGeom prst="rect">
              <a:avLst/>
            </a:prstGeom>
          </xdr:spPr>
        </xdr:sp>
        <xdr:clientData/>
      </xdr:twoCellAnchor>
    </mc:Choice>
    <mc:Fallback/>
  </mc:AlternateContent>
  <xdr:twoCellAnchor editAs="oneCell">
    <xdr:from>
      <xdr:col>6</xdr:col>
      <xdr:colOff>10610850</xdr:colOff>
      <xdr:row>0</xdr:row>
      <xdr:rowOff>180975</xdr:rowOff>
    </xdr:from>
    <xdr:to>
      <xdr:col>6</xdr:col>
      <xdr:colOff>15154275</xdr:colOff>
      <xdr:row>4</xdr:row>
      <xdr:rowOff>676275</xdr:rowOff>
    </xdr:to>
    <xdr:pic>
      <xdr:nvPicPr>
        <xdr:cNvPr id="193583" name="Picture 4" descr="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05350" y="180975"/>
          <a:ext cx="4543425" cy="443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mg1569/Local%20Settings/Temporary%20Internet%20Files/OLK5/atest/PRIX.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ardone\c\A&#241;o%202001\Forecast\F(10+2)\ale\Bud98\chapister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isteria"/>
      <sheetName val="Medium"/>
      <sheetName val="RIPCCAF96"/>
      <sheetName val="Euro-Q öngörü"/>
      <sheetName val="Juros Brasil F43"/>
      <sheetName val="Analisi del Valore - Foglio 1"/>
      <sheetName val="order"/>
      <sheetName val="Sottosistemi"/>
      <sheetName val="Convalida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oleObject" Target="../embeddings/oleObject3.bin"/><Relationship Id="rId5" Type="http://schemas.openxmlformats.org/officeDocument/2006/relationships/image" Target="../media/image3.png"/><Relationship Id="rId4" Type="http://schemas.openxmlformats.org/officeDocument/2006/relationships/oleObject" Target="../embeddings/oleObject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3.png"/><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83"/>
  <sheetViews>
    <sheetView view="pageBreakPreview" topLeftCell="B1" zoomScale="43" zoomScaleNormal="60" zoomScaleSheetLayoutView="43" workbookViewId="0">
      <selection activeCell="E3" sqref="E3"/>
    </sheetView>
  </sheetViews>
  <sheetFormatPr defaultColWidth="9.140625" defaultRowHeight="13.5"/>
  <cols>
    <col min="1" max="1" width="15.140625" style="2" hidden="1" customWidth="1"/>
    <col min="2" max="2" width="15.140625" style="2" customWidth="1"/>
    <col min="3" max="3" width="65.7109375" style="2" customWidth="1"/>
    <col min="4" max="4" width="14.28515625" style="2" customWidth="1"/>
    <col min="5" max="5" width="18.28515625" style="2" customWidth="1"/>
    <col min="6" max="6" width="46.5703125" style="2" customWidth="1"/>
    <col min="7" max="7" width="24" style="2" customWidth="1"/>
    <col min="8" max="8" width="31.85546875" style="2" customWidth="1"/>
    <col min="9" max="9" width="15.7109375" style="2" customWidth="1"/>
    <col min="10" max="10" width="21.140625" style="2" customWidth="1"/>
    <col min="11" max="11" width="4.5703125" style="2" customWidth="1"/>
    <col min="12" max="12" width="7.7109375" style="2" customWidth="1"/>
    <col min="13" max="16384" width="9.140625" style="2"/>
  </cols>
  <sheetData>
    <row r="1" spans="1:16">
      <c r="O1" s="3"/>
      <c r="P1" s="3"/>
    </row>
    <row r="2" spans="1:16" ht="24">
      <c r="C2" s="117" t="s">
        <v>423</v>
      </c>
      <c r="D2" s="118">
        <v>145</v>
      </c>
      <c r="E2" s="119" t="s">
        <v>766</v>
      </c>
      <c r="F2" s="120"/>
      <c r="G2" s="3"/>
      <c r="H2" s="3"/>
      <c r="O2" s="3"/>
      <c r="P2" s="3"/>
    </row>
    <row r="3" spans="1:16" ht="24">
      <c r="A3" s="2" t="str">
        <f>G1&amp;G2&amp;G3</f>
        <v/>
      </c>
      <c r="C3" s="117" t="s">
        <v>424</v>
      </c>
      <c r="D3" s="121" t="s">
        <v>508</v>
      </c>
      <c r="E3" s="119" t="s">
        <v>528</v>
      </c>
      <c r="F3" s="120"/>
      <c r="G3" s="3"/>
      <c r="H3" s="3"/>
      <c r="O3" s="3"/>
      <c r="P3" s="3"/>
    </row>
    <row r="4" spans="1:16" ht="30.75" customHeight="1">
      <c r="A4" s="5" t="str">
        <f>D2&amp;D3&amp;D4</f>
        <v>145Q362</v>
      </c>
      <c r="B4" s="5"/>
      <c r="C4" s="117" t="s">
        <v>429</v>
      </c>
      <c r="D4" s="118">
        <v>2</v>
      </c>
      <c r="E4" s="119" t="s">
        <v>765</v>
      </c>
      <c r="F4" s="120"/>
      <c r="G4" s="3"/>
      <c r="H4" s="3"/>
    </row>
    <row r="5" spans="1:16" ht="14.25" thickBot="1"/>
    <row r="6" spans="1:16" ht="35.450000000000003" customHeight="1" thickTop="1" thickBot="1">
      <c r="B6" s="180"/>
      <c r="C6" s="181"/>
      <c r="D6" s="181"/>
      <c r="E6" s="181"/>
      <c r="F6" s="181"/>
      <c r="G6" s="181"/>
      <c r="H6" s="181"/>
      <c r="I6" s="182"/>
    </row>
    <row r="7" spans="1:16" s="111" customFormat="1" ht="70.150000000000006" customHeight="1">
      <c r="B7" s="170"/>
      <c r="C7" s="296" t="e">
        <f>VLOOKUP($A$4,'ΠΕΡΙΛΗΨΗ ΠΡΟΤΕΙΝΟΜΕΝΩΝ ΤΙΜΩΝ'!$A$6:$I$1145,8,FALSE)</f>
        <v>#N/A</v>
      </c>
      <c r="D7" s="297"/>
      <c r="E7" s="297"/>
      <c r="F7" s="297"/>
      <c r="G7" s="297"/>
      <c r="H7" s="298"/>
      <c r="I7" s="172"/>
    </row>
    <row r="8" spans="1:16" s="111" customFormat="1" ht="81" customHeight="1" thickBot="1">
      <c r="B8" s="170"/>
      <c r="C8" s="299" t="e">
        <f>VLOOKUP($A$4,'ΠΕΡΙΛΗΨΗ ΠΡΟΤΕΙΝΟΜΕΝΩΝ ΤΙΜΩΝ'!$A$6:$I$1145,9,FALSE)</f>
        <v>#N/A</v>
      </c>
      <c r="D8" s="300"/>
      <c r="E8" s="300"/>
      <c r="F8" s="300"/>
      <c r="G8" s="300"/>
      <c r="H8" s="301"/>
      <c r="I8" s="172"/>
    </row>
    <row r="9" spans="1:16" s="111" customFormat="1" ht="61.15" customHeight="1" thickBot="1">
      <c r="B9" s="170"/>
      <c r="C9" s="302" t="s">
        <v>205</v>
      </c>
      <c r="D9" s="302"/>
      <c r="E9" s="302"/>
      <c r="F9" s="302"/>
      <c r="G9" s="302"/>
      <c r="H9" s="302"/>
      <c r="I9" s="172"/>
    </row>
    <row r="10" spans="1:16" s="111" customFormat="1" ht="34.9" customHeight="1" thickBot="1">
      <c r="B10" s="170"/>
      <c r="C10" s="183"/>
      <c r="D10" s="183"/>
      <c r="E10" s="199"/>
      <c r="F10" s="200"/>
      <c r="G10" s="200"/>
      <c r="H10" s="201"/>
      <c r="I10" s="172"/>
    </row>
    <row r="11" spans="1:16" s="111" customFormat="1" ht="30.75" customHeight="1">
      <c r="B11" s="170"/>
      <c r="C11" s="183"/>
      <c r="D11" s="183"/>
      <c r="E11" s="183"/>
      <c r="F11" s="183"/>
      <c r="G11" s="183"/>
      <c r="H11" s="202"/>
      <c r="I11" s="172"/>
    </row>
    <row r="12" spans="1:16" s="112" customFormat="1" ht="49.9" customHeight="1">
      <c r="B12" s="179"/>
      <c r="C12" s="274" t="s">
        <v>529</v>
      </c>
      <c r="D12" s="274"/>
      <c r="E12" s="274" t="e">
        <f>VLOOKUP($A$4,'ΠΕΡΙΛΗΨΗ ΠΡΟΤΕΙΝΟΜΕΝΩΝ ΤΙΜΩΝ'!$A$6:X168,22,FALSE)</f>
        <v>#N/A</v>
      </c>
      <c r="F12" s="274"/>
      <c r="G12" s="304"/>
      <c r="H12" s="202"/>
      <c r="I12" s="169"/>
    </row>
    <row r="13" spans="1:16" s="111" customFormat="1" ht="30.75" customHeight="1">
      <c r="B13" s="170"/>
      <c r="C13" s="171"/>
      <c r="D13" s="171"/>
      <c r="E13" s="186"/>
      <c r="F13" s="187"/>
      <c r="G13" s="171"/>
      <c r="H13" s="202"/>
      <c r="I13" s="172"/>
    </row>
    <row r="14" spans="1:16" s="112" customFormat="1" ht="49.9" customHeight="1">
      <c r="B14" s="179"/>
      <c r="C14" s="274" t="s">
        <v>187</v>
      </c>
      <c r="D14" s="274"/>
      <c r="E14" s="274" t="e">
        <f>VLOOKUP($A$4,'ΠΕΡΙΛΗΨΗ ΠΡΟΤΕΙΝΟΜΕΝΩΝ ΤΙΜΩΝ'!$A$6:X170,18,FALSE)</f>
        <v>#N/A</v>
      </c>
      <c r="F14" s="274"/>
      <c r="G14" s="304"/>
      <c r="H14" s="202"/>
      <c r="I14" s="169"/>
    </row>
    <row r="15" spans="1:16" s="111" customFormat="1" ht="30.75" customHeight="1">
      <c r="B15" s="170"/>
      <c r="C15" s="184"/>
      <c r="D15" s="184"/>
      <c r="E15" s="188"/>
      <c r="F15" s="185"/>
      <c r="G15" s="171"/>
      <c r="H15" s="203"/>
      <c r="I15" s="172"/>
    </row>
    <row r="16" spans="1:16" s="112" customFormat="1" ht="49.9" customHeight="1">
      <c r="B16" s="179"/>
      <c r="C16" s="274" t="s">
        <v>206</v>
      </c>
      <c r="D16" s="274"/>
      <c r="E16" s="274" t="e">
        <f>VLOOKUP($A$4,'ΠΕΡΙΛΗΨΗ ΠΡΟΤΕΙΝΟΜΕΝΩΝ ΤΙΜΩΝ'!$A$6:X172,23,FALSE)</f>
        <v>#N/A</v>
      </c>
      <c r="F16" s="274"/>
      <c r="G16" s="304"/>
      <c r="H16" s="202"/>
      <c r="I16" s="169"/>
    </row>
    <row r="17" spans="2:9" s="111" customFormat="1" ht="30.75" customHeight="1">
      <c r="B17" s="170"/>
      <c r="C17" s="184"/>
      <c r="D17" s="184"/>
      <c r="E17" s="188"/>
      <c r="F17" s="185"/>
      <c r="G17" s="171"/>
      <c r="H17" s="203"/>
      <c r="I17" s="172"/>
    </row>
    <row r="18" spans="2:9" s="112" customFormat="1" ht="49.9" customHeight="1">
      <c r="B18" s="179"/>
      <c r="C18" s="274" t="s">
        <v>512</v>
      </c>
      <c r="D18" s="274"/>
      <c r="E18" s="274" t="e">
        <f>VLOOKUP($A$4,'ΠΕΡΙΛΗΨΗ ΠΡΟΤΕΙΝΟΜΕΝΩΝ ΤΙΜΩΝ'!$A$6:X174,24,FALSE)</f>
        <v>#N/A</v>
      </c>
      <c r="F18" s="274"/>
      <c r="G18" s="304"/>
      <c r="H18" s="202"/>
      <c r="I18" s="169"/>
    </row>
    <row r="19" spans="2:9" s="111" customFormat="1" ht="30.75" customHeight="1">
      <c r="B19" s="170"/>
      <c r="C19" s="184"/>
      <c r="D19" s="184"/>
      <c r="E19" s="188"/>
      <c r="F19" s="185"/>
      <c r="G19" s="171"/>
      <c r="H19" s="203"/>
      <c r="I19" s="172"/>
    </row>
    <row r="20" spans="2:9" s="112" customFormat="1" ht="49.9" customHeight="1">
      <c r="B20" s="179"/>
      <c r="C20" s="274" t="s">
        <v>199</v>
      </c>
      <c r="D20" s="274"/>
      <c r="E20" s="208" t="e">
        <f>VLOOKUP($A$4,'ΠΕΡΙΛΗΨΗ ΠΡΟΤΕΙΝΟΜΕΝΩΝ ΤΙΜΩΝ'!$A$6:X176,25,FALSE)</f>
        <v>#N/A</v>
      </c>
      <c r="F20" s="209" t="s">
        <v>198</v>
      </c>
      <c r="G20" s="210"/>
      <c r="H20" s="202"/>
      <c r="I20" s="169"/>
    </row>
    <row r="21" spans="2:9" s="112" customFormat="1" ht="30.75" customHeight="1">
      <c r="B21" s="179"/>
      <c r="C21" s="184"/>
      <c r="D21" s="184"/>
      <c r="E21" s="188"/>
      <c r="F21" s="185"/>
      <c r="G21" s="158"/>
      <c r="H21" s="202"/>
      <c r="I21" s="169"/>
    </row>
    <row r="22" spans="2:9" s="111" customFormat="1" ht="49.9" customHeight="1">
      <c r="B22" s="170"/>
      <c r="C22" s="304" t="s">
        <v>207</v>
      </c>
      <c r="D22" s="305"/>
      <c r="E22" s="208" t="e">
        <f>VLOOKUP($A$4,'ΠΕΡΙΛΗΨΗ ΠΡΟΤΕΙΝΟΜΕΝΩΝ ΤΙΜΩΝ'!$A$6:X178,26,FALSE)</f>
        <v>#N/A</v>
      </c>
      <c r="F22" s="209" t="s">
        <v>195</v>
      </c>
      <c r="G22" s="211"/>
      <c r="H22" s="203"/>
      <c r="I22" s="172"/>
    </row>
    <row r="23" spans="2:9" s="111" customFormat="1" ht="30.75" customHeight="1" thickBot="1">
      <c r="B23" s="170"/>
      <c r="C23" s="189"/>
      <c r="D23" s="190"/>
      <c r="E23" s="191"/>
      <c r="F23" s="192"/>
      <c r="G23" s="190"/>
      <c r="H23" s="203"/>
      <c r="I23" s="172"/>
    </row>
    <row r="24" spans="2:9" s="111" customFormat="1" ht="34.9" customHeight="1" thickBot="1">
      <c r="B24" s="170"/>
      <c r="C24" s="189"/>
      <c r="D24" s="190"/>
      <c r="E24" s="205"/>
      <c r="F24" s="206"/>
      <c r="G24" s="206"/>
      <c r="H24" s="204"/>
      <c r="I24" s="172"/>
    </row>
    <row r="25" spans="2:9" s="111" customFormat="1" ht="17.45" customHeight="1">
      <c r="B25" s="170"/>
      <c r="C25" s="193"/>
      <c r="D25" s="171"/>
      <c r="E25" s="171"/>
      <c r="F25" s="171"/>
      <c r="G25" s="171"/>
      <c r="H25" s="171"/>
      <c r="I25" s="172"/>
    </row>
    <row r="26" spans="2:9" s="111" customFormat="1" ht="57.75" customHeight="1" thickBot="1">
      <c r="B26" s="170"/>
      <c r="C26" s="303" t="s">
        <v>208</v>
      </c>
      <c r="D26" s="303"/>
      <c r="E26" s="303"/>
      <c r="F26" s="303"/>
      <c r="G26" s="303"/>
      <c r="H26" s="303"/>
      <c r="I26" s="172"/>
    </row>
    <row r="27" spans="2:9" s="111" customFormat="1" ht="34.9" customHeight="1" thickBot="1">
      <c r="B27" s="170"/>
      <c r="C27" s="183"/>
      <c r="D27" s="183"/>
      <c r="E27" s="199"/>
      <c r="F27" s="200"/>
      <c r="G27" s="200"/>
      <c r="H27" s="201"/>
      <c r="I27" s="172"/>
    </row>
    <row r="28" spans="2:9" s="111" customFormat="1" ht="287.25" customHeight="1" thickBot="1">
      <c r="B28" s="170"/>
      <c r="C28" s="284" t="e">
        <f>VLOOKUP($A$4,'ΠΕΡΙΛΗΨΗ ΠΡΟΤΕΙΝΟΜΕΝΩΝ ΤΙΜΩΝ'!$A$6:Z184,27,FALSE)</f>
        <v>#N/A</v>
      </c>
      <c r="D28" s="284"/>
      <c r="E28" s="284"/>
      <c r="F28" s="284"/>
      <c r="G28" s="285"/>
      <c r="H28" s="207"/>
      <c r="I28" s="172"/>
    </row>
    <row r="29" spans="2:9" s="111" customFormat="1" ht="34.9" customHeight="1" thickBot="1">
      <c r="B29" s="170"/>
      <c r="C29" s="194"/>
      <c r="D29" s="194"/>
      <c r="E29" s="205"/>
      <c r="F29" s="206"/>
      <c r="G29" s="206"/>
      <c r="H29" s="204"/>
      <c r="I29" s="172"/>
    </row>
    <row r="30" spans="2:9" s="111" customFormat="1" ht="57.75" customHeight="1" thickBot="1">
      <c r="B30" s="170"/>
      <c r="C30" s="286" t="s">
        <v>235</v>
      </c>
      <c r="D30" s="286"/>
      <c r="E30" s="286"/>
      <c r="F30" s="286"/>
      <c r="G30" s="286"/>
      <c r="H30" s="286"/>
      <c r="I30" s="172"/>
    </row>
    <row r="31" spans="2:9" s="111" customFormat="1" ht="92.25" customHeight="1" thickBot="1">
      <c r="B31" s="170"/>
      <c r="C31" s="287" t="e">
        <f>VLOOKUP($A$4,'ΠΕΡΙΛΗΨΗ ΠΡΟΤΕΙΝΟΜΕΝΩΝ ΤΙΜΩΝ'!$A$6:Z187,10,FALSE)</f>
        <v>#N/A</v>
      </c>
      <c r="D31" s="288"/>
      <c r="E31" s="288"/>
      <c r="F31" s="288"/>
      <c r="G31" s="288"/>
      <c r="H31" s="289"/>
      <c r="I31" s="172"/>
    </row>
    <row r="32" spans="2:9" s="111" customFormat="1" ht="34.9" customHeight="1">
      <c r="B32" s="170"/>
      <c r="C32" s="171"/>
      <c r="D32" s="171"/>
      <c r="E32" s="171"/>
      <c r="F32" s="171"/>
      <c r="G32" s="171"/>
      <c r="H32" s="171"/>
      <c r="I32" s="172"/>
    </row>
    <row r="33" spans="2:10" s="111" customFormat="1" ht="49.9" customHeight="1">
      <c r="B33" s="170"/>
      <c r="C33" s="292" t="s">
        <v>430</v>
      </c>
      <c r="D33" s="293"/>
      <c r="E33" s="295" t="e">
        <f>VLOOKUP($A$4,'ΠΕΡΙΛΗΨΗ ΠΡΟΤΕΙΝΟΜΕΝΩΝ ΤΙΜΩΝ'!$A$6:W145,12,FALSE)</f>
        <v>#N/A</v>
      </c>
      <c r="F33" s="295"/>
      <c r="G33" s="295"/>
      <c r="H33" s="295"/>
      <c r="I33" s="172"/>
      <c r="J33" s="111" t="s">
        <v>520</v>
      </c>
    </row>
    <row r="34" spans="2:10" s="111" customFormat="1" ht="34.9" customHeight="1">
      <c r="B34" s="170"/>
      <c r="C34" s="171"/>
      <c r="D34" s="171"/>
      <c r="E34" s="171"/>
      <c r="F34" s="171"/>
      <c r="G34" s="171"/>
      <c r="H34" s="171"/>
      <c r="I34" s="172"/>
    </row>
    <row r="35" spans="2:10" s="111" customFormat="1" ht="49.9" customHeight="1">
      <c r="B35" s="170"/>
      <c r="C35" s="292" t="s">
        <v>431</v>
      </c>
      <c r="D35" s="294"/>
      <c r="E35" s="295" t="e">
        <f>VLOOKUP($A$4,'ΠΕΡΙΛΗΨΗ ΠΡΟΤΕΙΝΟΜΕΝΩΝ ΤΙΜΩΝ'!$A$6:W146,13,FALSE)</f>
        <v>#N/A</v>
      </c>
      <c r="F35" s="295"/>
      <c r="G35" s="295"/>
      <c r="H35" s="295"/>
      <c r="I35" s="172"/>
    </row>
    <row r="36" spans="2:10" s="111" customFormat="1" ht="34.9" customHeight="1">
      <c r="B36" s="170"/>
      <c r="C36" s="171"/>
      <c r="D36" s="171"/>
      <c r="E36" s="171"/>
      <c r="F36" s="171"/>
      <c r="G36" s="171"/>
      <c r="H36" s="171"/>
      <c r="I36" s="172"/>
    </row>
    <row r="37" spans="2:10" s="111" customFormat="1" ht="49.9" customHeight="1">
      <c r="B37" s="170"/>
      <c r="C37" s="290" t="s">
        <v>236</v>
      </c>
      <c r="D37" s="290"/>
      <c r="E37" s="290"/>
      <c r="F37" s="290"/>
      <c r="G37" s="290"/>
      <c r="H37" s="290"/>
      <c r="I37" s="172"/>
    </row>
    <row r="38" spans="2:10" s="111" customFormat="1" ht="34.9" customHeight="1">
      <c r="B38" s="170"/>
      <c r="C38" s="171"/>
      <c r="D38" s="171"/>
      <c r="E38" s="171"/>
      <c r="F38" s="171"/>
      <c r="G38" s="171"/>
      <c r="H38" s="171"/>
      <c r="I38" s="172"/>
    </row>
    <row r="39" spans="2:10" s="111" customFormat="1" ht="55.15" customHeight="1">
      <c r="B39" s="170"/>
      <c r="C39" s="291" t="s">
        <v>384</v>
      </c>
      <c r="D39" s="291"/>
      <c r="E39" s="291"/>
      <c r="F39" s="291"/>
      <c r="G39" s="291"/>
      <c r="H39" s="291"/>
      <c r="I39" s="172"/>
    </row>
    <row r="40" spans="2:10" s="111" customFormat="1" ht="39" customHeight="1">
      <c r="B40" s="170"/>
      <c r="C40" s="196"/>
      <c r="D40" s="196"/>
      <c r="E40" s="196"/>
      <c r="F40" s="196"/>
      <c r="G40" s="195"/>
      <c r="H40" s="171"/>
      <c r="I40" s="172"/>
    </row>
    <row r="41" spans="2:10" s="111" customFormat="1" ht="39" customHeight="1">
      <c r="B41" s="170"/>
      <c r="C41" s="196"/>
      <c r="D41" s="196"/>
      <c r="E41" s="196"/>
      <c r="F41" s="196"/>
      <c r="G41" s="195"/>
      <c r="H41" s="171"/>
      <c r="I41" s="172"/>
    </row>
    <row r="42" spans="2:10" s="111" customFormat="1" ht="39" customHeight="1">
      <c r="B42" s="170"/>
      <c r="C42" s="196"/>
      <c r="D42" s="196"/>
      <c r="E42" s="196"/>
      <c r="F42" s="196"/>
      <c r="G42" s="195"/>
      <c r="H42" s="171"/>
      <c r="I42" s="172"/>
    </row>
    <row r="43" spans="2:10" s="111" customFormat="1" ht="9.75" customHeight="1" thickBot="1">
      <c r="B43" s="174"/>
      <c r="C43" s="197"/>
      <c r="D43" s="197"/>
      <c r="E43" s="197"/>
      <c r="F43" s="198"/>
      <c r="G43" s="198"/>
      <c r="H43" s="198"/>
      <c r="I43" s="176"/>
    </row>
    <row r="44" spans="2:10" s="111" customFormat="1" ht="9.75" customHeight="1" thickTop="1">
      <c r="B44" s="177"/>
      <c r="C44" s="166"/>
      <c r="D44" s="166"/>
      <c r="E44" s="166"/>
      <c r="F44" s="167"/>
      <c r="G44" s="167"/>
      <c r="H44" s="167"/>
      <c r="I44" s="178"/>
    </row>
    <row r="45" spans="2:10" s="111" customFormat="1" ht="54.6" customHeight="1" thickBot="1">
      <c r="B45" s="170"/>
      <c r="C45" s="168"/>
      <c r="D45" s="168"/>
      <c r="E45" s="168"/>
      <c r="F45" s="157"/>
      <c r="G45" s="157"/>
      <c r="H45" s="157"/>
      <c r="I45" s="172"/>
    </row>
    <row r="46" spans="2:10" s="111" customFormat="1" ht="85.9" customHeight="1" thickBot="1">
      <c r="B46" s="170"/>
      <c r="C46" s="271" t="s">
        <v>515</v>
      </c>
      <c r="D46" s="282"/>
      <c r="E46" s="282"/>
      <c r="F46" s="282"/>
      <c r="G46" s="282"/>
      <c r="H46" s="283"/>
      <c r="I46" s="172"/>
    </row>
    <row r="47" spans="2:10" s="111" customFormat="1" ht="45" customHeight="1">
      <c r="B47" s="170"/>
      <c r="C47" s="168"/>
      <c r="D47" s="168"/>
      <c r="E47" s="168"/>
      <c r="F47" s="157"/>
      <c r="G47" s="157"/>
      <c r="H47" s="157"/>
      <c r="I47" s="172"/>
    </row>
    <row r="48" spans="2:10" s="111" customFormat="1" ht="45" customHeight="1">
      <c r="B48" s="170"/>
      <c r="C48" s="168"/>
      <c r="D48" s="168"/>
      <c r="E48" s="168"/>
      <c r="F48" s="157"/>
      <c r="G48" s="157"/>
      <c r="H48" s="157"/>
      <c r="I48" s="172"/>
    </row>
    <row r="49" spans="2:12" s="111" customFormat="1" ht="45" customHeight="1">
      <c r="B49" s="170"/>
      <c r="C49" s="168"/>
      <c r="D49" s="168"/>
      <c r="E49" s="168"/>
      <c r="F49" s="157"/>
      <c r="G49" s="157"/>
      <c r="H49" s="157"/>
      <c r="I49" s="172"/>
    </row>
    <row r="50" spans="2:12" s="111" customFormat="1" ht="49.9" customHeight="1">
      <c r="B50" s="170"/>
      <c r="C50" s="274" t="s">
        <v>516</v>
      </c>
      <c r="D50" s="274"/>
      <c r="E50" s="274"/>
      <c r="F50" s="274" t="s">
        <v>519</v>
      </c>
      <c r="G50" s="274"/>
      <c r="H50" s="274"/>
      <c r="I50" s="172"/>
    </row>
    <row r="51" spans="2:12" s="111" customFormat="1" ht="34.9" customHeight="1">
      <c r="B51" s="170"/>
      <c r="C51" s="156"/>
      <c r="D51" s="156"/>
      <c r="E51" s="156"/>
      <c r="F51" s="157"/>
      <c r="G51" s="157"/>
      <c r="H51" s="157"/>
      <c r="I51" s="172"/>
    </row>
    <row r="52" spans="2:12" s="111" customFormat="1" ht="49.9" customHeight="1">
      <c r="B52" s="170"/>
      <c r="C52" s="274" t="s">
        <v>517</v>
      </c>
      <c r="D52" s="274"/>
      <c r="E52" s="274"/>
      <c r="F52" s="274" t="e">
        <f>C7&amp;J33&amp;C8</f>
        <v>#N/A</v>
      </c>
      <c r="G52" s="274"/>
      <c r="H52" s="274"/>
      <c r="I52" s="172"/>
    </row>
    <row r="53" spans="2:12" s="111" customFormat="1" ht="34.9" customHeight="1">
      <c r="B53" s="170"/>
      <c r="C53" s="156"/>
      <c r="D53" s="156"/>
      <c r="E53" s="156"/>
      <c r="F53" s="157"/>
      <c r="G53" s="157"/>
      <c r="H53" s="157"/>
      <c r="I53" s="172"/>
    </row>
    <row r="54" spans="2:12" s="111" customFormat="1" ht="49.9" customHeight="1">
      <c r="B54" s="170"/>
      <c r="C54" s="274" t="s">
        <v>518</v>
      </c>
      <c r="D54" s="274"/>
      <c r="E54" s="274"/>
      <c r="F54" s="274" t="e">
        <f>E14</f>
        <v>#N/A</v>
      </c>
      <c r="G54" s="274"/>
      <c r="H54" s="274"/>
      <c r="I54" s="172"/>
    </row>
    <row r="55" spans="2:12" s="111" customFormat="1" ht="45" customHeight="1">
      <c r="B55" s="170"/>
      <c r="C55" s="213"/>
      <c r="D55" s="213"/>
      <c r="E55" s="213"/>
      <c r="F55" s="213"/>
      <c r="G55" s="213"/>
      <c r="H55" s="213"/>
      <c r="I55" s="172"/>
    </row>
    <row r="56" spans="2:12" s="111" customFormat="1" ht="45" customHeight="1">
      <c r="B56" s="170"/>
      <c r="C56" s="165"/>
      <c r="D56" s="165"/>
      <c r="E56" s="165"/>
      <c r="F56" s="113"/>
      <c r="G56" s="114"/>
      <c r="H56" s="158"/>
      <c r="I56" s="172"/>
    </row>
    <row r="57" spans="2:12" s="111" customFormat="1" ht="45" customHeight="1" thickBot="1">
      <c r="B57" s="170"/>
      <c r="C57" s="168"/>
      <c r="D57" s="168"/>
      <c r="E57" s="168"/>
      <c r="F57" s="157"/>
      <c r="G57" s="157"/>
      <c r="H57" s="157"/>
      <c r="I57" s="172"/>
    </row>
    <row r="58" spans="2:12" s="111" customFormat="1" ht="85.15" customHeight="1" thickBot="1">
      <c r="B58" s="170"/>
      <c r="C58" s="271" t="s">
        <v>530</v>
      </c>
      <c r="D58" s="282"/>
      <c r="E58" s="282"/>
      <c r="F58" s="282"/>
      <c r="G58" s="282"/>
      <c r="H58" s="283"/>
      <c r="I58" s="172"/>
    </row>
    <row r="59" spans="2:12" s="111" customFormat="1" ht="45" customHeight="1">
      <c r="B59" s="170"/>
      <c r="C59" s="171"/>
      <c r="D59" s="171"/>
      <c r="E59" s="171"/>
      <c r="F59" s="171"/>
      <c r="G59" s="171"/>
      <c r="H59" s="171"/>
      <c r="I59" s="172"/>
    </row>
    <row r="60" spans="2:12" s="111" customFormat="1" ht="45" customHeight="1">
      <c r="B60" s="170"/>
      <c r="C60" s="171"/>
      <c r="D60" s="171"/>
      <c r="E60" s="171"/>
      <c r="F60" s="171"/>
      <c r="G60" s="171"/>
      <c r="H60" s="171"/>
      <c r="I60" s="172"/>
    </row>
    <row r="61" spans="2:12" s="111" customFormat="1" ht="45" customHeight="1">
      <c r="B61" s="170"/>
      <c r="C61" s="171"/>
      <c r="D61" s="171"/>
      <c r="E61" s="171"/>
      <c r="F61" s="171"/>
      <c r="G61" s="171"/>
      <c r="H61" s="171"/>
      <c r="I61" s="172"/>
    </row>
    <row r="62" spans="2:12" s="111" customFormat="1" ht="49.9" customHeight="1">
      <c r="B62" s="170"/>
      <c r="C62" s="275" t="s">
        <v>526</v>
      </c>
      <c r="D62" s="275"/>
      <c r="E62" s="275"/>
      <c r="F62" s="275" t="s">
        <v>527</v>
      </c>
      <c r="G62" s="275"/>
      <c r="H62" s="275"/>
      <c r="I62" s="172"/>
    </row>
    <row r="63" spans="2:12" s="111" customFormat="1" ht="34.9" customHeight="1">
      <c r="B63" s="170"/>
      <c r="C63" s="171"/>
      <c r="D63" s="171"/>
      <c r="E63" s="171"/>
      <c r="F63" s="171"/>
      <c r="G63" s="171"/>
      <c r="H63" s="171"/>
      <c r="I63" s="171"/>
    </row>
    <row r="64" spans="2:12" s="112" customFormat="1" ht="49.9" customHeight="1">
      <c r="B64" s="179"/>
      <c r="C64" s="275" t="s">
        <v>521</v>
      </c>
      <c r="D64" s="275"/>
      <c r="E64" s="275"/>
      <c r="F64" s="159" t="e">
        <f>VLOOKUP($A$4,'ΠΕΡΙΛΗΨΗ ΠΡΟΤΕΙΝΟΜΕΝΩΝ ΤΙΜΩΝ'!$A$6:X200,19,FALSE)</f>
        <v>#N/A</v>
      </c>
      <c r="G64" s="209" t="s">
        <v>523</v>
      </c>
      <c r="H64" s="212"/>
      <c r="I64" s="169"/>
      <c r="L64" s="111"/>
    </row>
    <row r="65" spans="2:12" s="111" customFormat="1" ht="34.9" customHeight="1">
      <c r="B65" s="170"/>
      <c r="C65" s="171"/>
      <c r="D65" s="171"/>
      <c r="E65" s="171"/>
      <c r="F65" s="115"/>
      <c r="G65" s="114"/>
      <c r="H65" s="171"/>
      <c r="I65" s="172"/>
    </row>
    <row r="66" spans="2:12" s="112" customFormat="1" ht="49.9" customHeight="1">
      <c r="B66" s="179"/>
      <c r="C66" s="276" t="s">
        <v>433</v>
      </c>
      <c r="D66" s="277"/>
      <c r="E66" s="278"/>
      <c r="F66" s="159" t="e">
        <f>VLOOKUP($A$4,'ΠΕΡΙΛΗΨΗ ΠΡΟΤΕΙΝΟΜΕΝΩΝ ΤΙΜΩΝ'!$A$6:X202,20,FALSE)</f>
        <v>#N/A</v>
      </c>
      <c r="G66" s="209" t="s">
        <v>523</v>
      </c>
      <c r="H66" s="212"/>
      <c r="I66" s="169"/>
      <c r="L66" s="111"/>
    </row>
    <row r="67" spans="2:12" s="112" customFormat="1" ht="34.9" customHeight="1">
      <c r="B67" s="179"/>
      <c r="C67" s="165"/>
      <c r="D67" s="165"/>
      <c r="E67" s="158"/>
      <c r="F67" s="116"/>
      <c r="G67" s="114"/>
      <c r="H67" s="158"/>
      <c r="I67" s="169"/>
    </row>
    <row r="68" spans="2:12" s="112" customFormat="1" ht="49.9" customHeight="1">
      <c r="B68" s="179"/>
      <c r="C68" s="276" t="s">
        <v>522</v>
      </c>
      <c r="D68" s="277"/>
      <c r="E68" s="278"/>
      <c r="F68" s="160" t="e">
        <f>VLOOKUP($A$4,'ΠΕΡΙΛΗΨΗ ΠΡΟΤΕΙΝΟΜΕΝΩΝ ΤΙΜΩΝ'!$A$6:X204,21,FALSE)</f>
        <v>#N/A</v>
      </c>
      <c r="G68" s="209" t="s">
        <v>523</v>
      </c>
      <c r="H68" s="212"/>
      <c r="I68" s="169"/>
      <c r="L68" s="111"/>
    </row>
    <row r="69" spans="2:12" s="112" customFormat="1" ht="34.9" customHeight="1">
      <c r="B69" s="179"/>
      <c r="C69" s="165"/>
      <c r="D69" s="165"/>
      <c r="E69" s="173"/>
      <c r="F69" s="113"/>
      <c r="G69" s="114"/>
      <c r="H69" s="158"/>
      <c r="I69" s="169"/>
      <c r="L69" s="111"/>
    </row>
    <row r="70" spans="2:12" s="111" customFormat="1" ht="50.45" customHeight="1">
      <c r="B70" s="170"/>
      <c r="C70" s="171"/>
      <c r="D70" s="171"/>
      <c r="E70" s="115"/>
      <c r="F70" s="171"/>
      <c r="G70" s="171"/>
      <c r="H70" s="171"/>
      <c r="I70" s="172"/>
      <c r="L70" s="112"/>
    </row>
    <row r="71" spans="2:12" s="112" customFormat="1" ht="54" customHeight="1">
      <c r="B71" s="179"/>
      <c r="C71" s="279" t="s">
        <v>525</v>
      </c>
      <c r="D71" s="280"/>
      <c r="E71" s="281"/>
      <c r="F71" s="161" t="e">
        <f>VLOOKUP($A$4,'ΠΕΡΙΛΗΨΗ ΠΡΟΤΕΙΝΟΜΕΝΩΝ ΤΙΜΩΝ'!$A$6:X206,17,FALSE)</f>
        <v>#N/A</v>
      </c>
      <c r="G71" s="209" t="s">
        <v>524</v>
      </c>
      <c r="H71" s="212"/>
      <c r="I71" s="169"/>
    </row>
    <row r="72" spans="2:12" s="112" customFormat="1" ht="45" customHeight="1">
      <c r="B72" s="179"/>
      <c r="C72" s="162"/>
      <c r="D72" s="162"/>
      <c r="E72" s="162"/>
      <c r="F72" s="163"/>
      <c r="G72" s="164"/>
      <c r="H72" s="165"/>
      <c r="I72" s="169"/>
    </row>
    <row r="73" spans="2:12" s="112" customFormat="1" ht="45" customHeight="1">
      <c r="B73" s="179"/>
      <c r="C73" s="162"/>
      <c r="D73" s="162"/>
      <c r="E73" s="162"/>
      <c r="F73" s="163"/>
      <c r="G73" s="164"/>
      <c r="H73" s="165"/>
      <c r="I73" s="169"/>
    </row>
    <row r="74" spans="2:12" s="111" customFormat="1" ht="45" customHeight="1" thickBot="1">
      <c r="B74" s="170"/>
      <c r="C74" s="171"/>
      <c r="D74" s="171"/>
      <c r="E74" s="115"/>
      <c r="F74" s="171"/>
      <c r="G74" s="171"/>
      <c r="H74" s="171"/>
      <c r="I74" s="172"/>
      <c r="L74" s="112"/>
    </row>
    <row r="75" spans="2:12" s="111" customFormat="1" ht="107.45" customHeight="1" thickBot="1">
      <c r="B75" s="170"/>
      <c r="C75" s="271" t="s">
        <v>531</v>
      </c>
      <c r="D75" s="272"/>
      <c r="E75" s="272"/>
      <c r="F75" s="272"/>
      <c r="G75" s="272"/>
      <c r="H75" s="273"/>
      <c r="I75" s="172"/>
    </row>
    <row r="76" spans="2:12" s="111" customFormat="1" ht="70.150000000000006" customHeight="1" thickBot="1">
      <c r="B76" s="170"/>
      <c r="C76" s="171"/>
      <c r="D76" s="171"/>
      <c r="E76" s="171"/>
      <c r="F76" s="171"/>
      <c r="G76" s="171"/>
      <c r="H76" s="171"/>
      <c r="I76" s="172"/>
      <c r="L76" s="112"/>
    </row>
    <row r="77" spans="2:12" s="111" customFormat="1" ht="148.15" customHeight="1" thickBot="1">
      <c r="B77" s="170"/>
      <c r="C77" s="271" t="s">
        <v>532</v>
      </c>
      <c r="D77" s="272"/>
      <c r="E77" s="272"/>
      <c r="F77" s="272"/>
      <c r="G77" s="272"/>
      <c r="H77" s="273"/>
      <c r="I77" s="172"/>
    </row>
    <row r="78" spans="2:12" s="111" customFormat="1" ht="75" customHeight="1">
      <c r="B78" s="170"/>
      <c r="C78" s="171"/>
      <c r="D78" s="171"/>
      <c r="E78" s="171"/>
      <c r="F78" s="171"/>
      <c r="G78" s="171"/>
      <c r="H78" s="171"/>
      <c r="I78" s="172"/>
    </row>
    <row r="79" spans="2:12" s="111" customFormat="1" ht="27.75" customHeight="1">
      <c r="B79" s="170"/>
      <c r="C79" s="171"/>
      <c r="D79" s="171"/>
      <c r="E79" s="171"/>
      <c r="F79" s="171"/>
      <c r="G79" s="171"/>
      <c r="H79" s="171"/>
      <c r="I79" s="172"/>
    </row>
    <row r="80" spans="2:12" s="111" customFormat="1" ht="27.75" customHeight="1">
      <c r="B80" s="170"/>
      <c r="C80" s="171"/>
      <c r="D80" s="171"/>
      <c r="E80" s="171"/>
      <c r="F80" s="171"/>
      <c r="G80" s="171"/>
      <c r="H80" s="171"/>
      <c r="I80" s="172"/>
    </row>
    <row r="81" spans="2:15" s="111" customFormat="1" thickBot="1">
      <c r="B81" s="174"/>
      <c r="C81" s="175"/>
      <c r="D81" s="175"/>
      <c r="E81" s="175"/>
      <c r="F81" s="175"/>
      <c r="G81" s="175"/>
      <c r="H81" s="175"/>
      <c r="I81" s="176"/>
    </row>
    <row r="82" spans="2:15" ht="6.75" customHeight="1" thickTop="1">
      <c r="I82" s="6"/>
      <c r="J82" s="6"/>
      <c r="K82" s="7"/>
      <c r="L82" s="6"/>
      <c r="O82" s="4"/>
    </row>
    <row r="83" spans="2:15" ht="23.25" customHeight="1">
      <c r="D83" s="3"/>
      <c r="E83" s="3"/>
      <c r="F83" s="3"/>
      <c r="G83" s="3"/>
      <c r="H83" s="3"/>
      <c r="I83" s="3"/>
      <c r="J83" s="3"/>
      <c r="K83" s="3"/>
    </row>
  </sheetData>
  <mergeCells count="39">
    <mergeCell ref="C7:H7"/>
    <mergeCell ref="C8:H8"/>
    <mergeCell ref="C9:H9"/>
    <mergeCell ref="C26:H26"/>
    <mergeCell ref="C12:D12"/>
    <mergeCell ref="C14:D14"/>
    <mergeCell ref="C16:D16"/>
    <mergeCell ref="C18:D18"/>
    <mergeCell ref="C20:D20"/>
    <mergeCell ref="C22:D22"/>
    <mergeCell ref="E12:G12"/>
    <mergeCell ref="E14:G14"/>
    <mergeCell ref="E16:G16"/>
    <mergeCell ref="E18:G18"/>
    <mergeCell ref="C46:H46"/>
    <mergeCell ref="C28:G28"/>
    <mergeCell ref="C30:H30"/>
    <mergeCell ref="C31:H31"/>
    <mergeCell ref="C37:H37"/>
    <mergeCell ref="C39:H39"/>
    <mergeCell ref="C33:D33"/>
    <mergeCell ref="C35:D35"/>
    <mergeCell ref="E33:H33"/>
    <mergeCell ref="E35:H35"/>
    <mergeCell ref="C77:H77"/>
    <mergeCell ref="C50:E50"/>
    <mergeCell ref="C52:E52"/>
    <mergeCell ref="C54:E54"/>
    <mergeCell ref="F50:H50"/>
    <mergeCell ref="F52:H52"/>
    <mergeCell ref="F54:H54"/>
    <mergeCell ref="C62:E62"/>
    <mergeCell ref="F62:H62"/>
    <mergeCell ref="C64:E64"/>
    <mergeCell ref="C66:E66"/>
    <mergeCell ref="C68:E68"/>
    <mergeCell ref="C71:E71"/>
    <mergeCell ref="C75:H75"/>
    <mergeCell ref="C58:H58"/>
  </mergeCells>
  <phoneticPr fontId="0" type="noConversion"/>
  <printOptions horizontalCentered="1" verticalCentered="1"/>
  <pageMargins left="0" right="0" top="0" bottom="0" header="0.31496062992125984" footer="0.31496062992125984"/>
  <pageSetup paperSize="9" scale="44" fitToHeight="2" orientation="portrait" r:id="rId1"/>
  <headerFooter alignWithMargins="0"/>
  <rowBreaks count="1" manualBreakCount="1">
    <brk id="43"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L128"/>
  <sheetViews>
    <sheetView view="pageBreakPreview" topLeftCell="B1" zoomScale="27" zoomScaleNormal="25" zoomScaleSheetLayoutView="27" workbookViewId="0">
      <selection activeCell="B98" sqref="B98:H98"/>
    </sheetView>
  </sheetViews>
  <sheetFormatPr defaultColWidth="28" defaultRowHeight="52.5" customHeight="1"/>
  <cols>
    <col min="1" max="1" width="14.42578125" style="243" hidden="1" customWidth="1"/>
    <col min="2" max="2" width="222.7109375" style="243" customWidth="1"/>
    <col min="3" max="3" width="21.28515625" style="243" customWidth="1"/>
    <col min="4" max="4" width="50.7109375" style="243" customWidth="1"/>
    <col min="5" max="6" width="51.28515625" style="243" customWidth="1"/>
    <col min="7" max="7" width="20.5703125" style="243" customWidth="1"/>
    <col min="8" max="8" width="222.7109375" style="243" customWidth="1"/>
    <col min="9" max="16384" width="28" style="243"/>
  </cols>
  <sheetData>
    <row r="1" spans="2:8" ht="61.5" customHeight="1">
      <c r="B1" s="310" t="s">
        <v>669</v>
      </c>
      <c r="C1" s="311"/>
      <c r="D1" s="58" t="s">
        <v>343</v>
      </c>
      <c r="E1" s="58" t="s">
        <v>343</v>
      </c>
      <c r="F1" s="58" t="s">
        <v>343</v>
      </c>
      <c r="G1" s="314"/>
      <c r="H1" s="315"/>
    </row>
    <row r="2" spans="2:8" ht="108" customHeight="1">
      <c r="B2" s="312"/>
      <c r="C2" s="313"/>
      <c r="D2" s="55" t="s">
        <v>439</v>
      </c>
      <c r="E2" s="55" t="s">
        <v>439</v>
      </c>
      <c r="F2" s="55" t="s">
        <v>439</v>
      </c>
      <c r="G2" s="316"/>
      <c r="H2" s="317"/>
    </row>
    <row r="3" spans="2:8" ht="72" customHeight="1">
      <c r="B3" s="312"/>
      <c r="C3" s="313"/>
      <c r="D3" s="55">
        <v>1248</v>
      </c>
      <c r="E3" s="55">
        <v>1248</v>
      </c>
      <c r="F3" s="55">
        <v>1248</v>
      </c>
      <c r="G3" s="316"/>
      <c r="H3" s="317"/>
    </row>
    <row r="4" spans="2:8" ht="69" customHeight="1">
      <c r="B4" s="312"/>
      <c r="C4" s="313"/>
      <c r="D4" s="55" t="s">
        <v>347</v>
      </c>
      <c r="E4" s="55" t="s">
        <v>348</v>
      </c>
      <c r="F4" s="55" t="s">
        <v>603</v>
      </c>
      <c r="G4" s="316"/>
      <c r="H4" s="317"/>
    </row>
    <row r="5" spans="2:8" ht="61.5" customHeight="1">
      <c r="B5" s="312"/>
      <c r="C5" s="313"/>
      <c r="D5" s="56" t="s">
        <v>362</v>
      </c>
      <c r="E5" s="56" t="s">
        <v>362</v>
      </c>
      <c r="F5" s="56" t="s">
        <v>362</v>
      </c>
      <c r="G5" s="316"/>
      <c r="H5" s="317"/>
    </row>
    <row r="6" spans="2:8" ht="78" customHeight="1">
      <c r="B6" s="318" t="s">
        <v>392</v>
      </c>
      <c r="C6" s="319"/>
      <c r="D6" s="42">
        <v>17500</v>
      </c>
      <c r="E6" s="42">
        <v>18600</v>
      </c>
      <c r="F6" s="42">
        <v>19700</v>
      </c>
      <c r="G6" s="320"/>
      <c r="H6" s="321"/>
    </row>
    <row r="7" spans="2:8" ht="57.75" customHeight="1">
      <c r="B7" s="325" t="s">
        <v>204</v>
      </c>
      <c r="C7" s="326"/>
      <c r="D7" s="43" t="s">
        <v>622</v>
      </c>
      <c r="E7" s="43" t="s">
        <v>623</v>
      </c>
      <c r="F7" s="43" t="s">
        <v>675</v>
      </c>
      <c r="G7" s="320"/>
      <c r="H7" s="321"/>
    </row>
    <row r="8" spans="2:8" ht="72" customHeight="1">
      <c r="B8" s="59" t="s">
        <v>342</v>
      </c>
      <c r="C8" s="44" t="s">
        <v>394</v>
      </c>
      <c r="D8" s="45"/>
      <c r="E8" s="45"/>
      <c r="F8" s="45"/>
      <c r="G8" s="44" t="s">
        <v>394</v>
      </c>
      <c r="H8" s="60" t="s">
        <v>341</v>
      </c>
    </row>
    <row r="9" spans="2:8" ht="69.95" customHeight="1">
      <c r="B9" s="61" t="s">
        <v>72</v>
      </c>
      <c r="C9" s="46"/>
      <c r="D9" s="47" t="s">
        <v>397</v>
      </c>
      <c r="E9" s="48" t="s">
        <v>396</v>
      </c>
      <c r="F9" s="48" t="s">
        <v>396</v>
      </c>
      <c r="G9" s="49"/>
      <c r="H9" s="62"/>
    </row>
    <row r="10" spans="2:8" ht="69.95" customHeight="1">
      <c r="B10" s="61" t="s">
        <v>73</v>
      </c>
      <c r="C10" s="46"/>
      <c r="D10" s="47" t="s">
        <v>397</v>
      </c>
      <c r="E10" s="48" t="s">
        <v>396</v>
      </c>
      <c r="F10" s="48" t="s">
        <v>396</v>
      </c>
      <c r="G10" s="49"/>
      <c r="H10" s="62"/>
    </row>
    <row r="11" spans="2:8" ht="69.95" customHeight="1">
      <c r="B11" s="63" t="s">
        <v>69</v>
      </c>
      <c r="C11" s="50"/>
      <c r="D11" s="48" t="s">
        <v>396</v>
      </c>
      <c r="E11" s="47" t="s">
        <v>397</v>
      </c>
      <c r="F11" s="47" t="s">
        <v>397</v>
      </c>
      <c r="G11" s="49"/>
      <c r="H11" s="62"/>
    </row>
    <row r="12" spans="2:8" ht="69.95" customHeight="1">
      <c r="B12" s="63" t="s">
        <v>70</v>
      </c>
      <c r="C12" s="50"/>
      <c r="D12" s="47" t="s">
        <v>397</v>
      </c>
      <c r="E12" s="48" t="s">
        <v>396</v>
      </c>
      <c r="F12" s="48" t="s">
        <v>396</v>
      </c>
      <c r="G12" s="49"/>
      <c r="H12" s="62"/>
    </row>
    <row r="13" spans="2:8" ht="69.95" customHeight="1">
      <c r="B13" s="64" t="s">
        <v>421</v>
      </c>
      <c r="C13" s="50"/>
      <c r="D13" s="48" t="s">
        <v>396</v>
      </c>
      <c r="E13" s="48" t="s">
        <v>396</v>
      </c>
      <c r="F13" s="48" t="s">
        <v>396</v>
      </c>
      <c r="G13" s="49"/>
      <c r="H13" s="62"/>
    </row>
    <row r="14" spans="2:8" ht="75" customHeight="1">
      <c r="B14" s="65" t="s">
        <v>58</v>
      </c>
      <c r="C14" s="50"/>
      <c r="D14" s="48" t="s">
        <v>396</v>
      </c>
      <c r="E14" s="48" t="s">
        <v>396</v>
      </c>
      <c r="F14" s="48" t="s">
        <v>396</v>
      </c>
      <c r="G14" s="49"/>
      <c r="H14" s="62"/>
    </row>
    <row r="15" spans="2:8" ht="69.95" customHeight="1">
      <c r="B15" s="64" t="s">
        <v>59</v>
      </c>
      <c r="C15" s="50"/>
      <c r="D15" s="48" t="s">
        <v>396</v>
      </c>
      <c r="E15" s="48" t="s">
        <v>396</v>
      </c>
      <c r="F15" s="48" t="s">
        <v>396</v>
      </c>
      <c r="G15" s="49"/>
      <c r="H15" s="62"/>
    </row>
    <row r="16" spans="2:8" ht="69.95" customHeight="1">
      <c r="B16" s="64" t="s">
        <v>60</v>
      </c>
      <c r="C16" s="50"/>
      <c r="D16" s="48" t="s">
        <v>396</v>
      </c>
      <c r="E16" s="48" t="s">
        <v>396</v>
      </c>
      <c r="F16" s="48" t="s">
        <v>396</v>
      </c>
      <c r="G16" s="49"/>
      <c r="H16" s="62"/>
    </row>
    <row r="17" spans="2:8" ht="69.95" customHeight="1">
      <c r="B17" s="64" t="s">
        <v>61</v>
      </c>
      <c r="C17" s="50"/>
      <c r="D17" s="48" t="s">
        <v>396</v>
      </c>
      <c r="E17" s="48" t="s">
        <v>396</v>
      </c>
      <c r="F17" s="48" t="s">
        <v>396</v>
      </c>
      <c r="G17" s="49"/>
      <c r="H17" s="62"/>
    </row>
    <row r="18" spans="2:8" ht="69.95" customHeight="1">
      <c r="B18" s="64" t="s">
        <v>328</v>
      </c>
      <c r="C18" s="50"/>
      <c r="D18" s="48" t="s">
        <v>396</v>
      </c>
      <c r="E18" s="48" t="s">
        <v>396</v>
      </c>
      <c r="F18" s="48" t="s">
        <v>396</v>
      </c>
      <c r="G18" s="49"/>
      <c r="H18" s="62"/>
    </row>
    <row r="19" spans="2:8" ht="69.95" customHeight="1">
      <c r="B19" s="64" t="s">
        <v>62</v>
      </c>
      <c r="C19" s="49" t="s">
        <v>395</v>
      </c>
      <c r="D19" s="48" t="s">
        <v>396</v>
      </c>
      <c r="E19" s="48" t="s">
        <v>396</v>
      </c>
      <c r="F19" s="48" t="s">
        <v>396</v>
      </c>
      <c r="G19" s="49" t="str">
        <f t="shared" ref="G19:G80" si="0">C19</f>
        <v>008</v>
      </c>
      <c r="H19" s="62"/>
    </row>
    <row r="20" spans="2:8" ht="69.95" customHeight="1">
      <c r="B20" s="64" t="s">
        <v>334</v>
      </c>
      <c r="C20" s="49" t="s">
        <v>398</v>
      </c>
      <c r="D20" s="48" t="s">
        <v>396</v>
      </c>
      <c r="E20" s="48" t="s">
        <v>396</v>
      </c>
      <c r="F20" s="48" t="s">
        <v>396</v>
      </c>
      <c r="G20" s="49" t="str">
        <f t="shared" si="0"/>
        <v>009</v>
      </c>
      <c r="H20" s="62"/>
    </row>
    <row r="21" spans="2:8" ht="69.95" customHeight="1">
      <c r="B21" s="61" t="s">
        <v>71</v>
      </c>
      <c r="C21" s="52" t="s">
        <v>151</v>
      </c>
      <c r="D21" s="47" t="s">
        <v>397</v>
      </c>
      <c r="E21" s="53">
        <v>55</v>
      </c>
      <c r="F21" s="47" t="s">
        <v>397</v>
      </c>
      <c r="G21" s="49" t="str">
        <f t="shared" si="0"/>
        <v>018</v>
      </c>
      <c r="H21" s="62"/>
    </row>
    <row r="22" spans="2:8" ht="69.95" customHeight="1">
      <c r="B22" s="66" t="s">
        <v>154</v>
      </c>
      <c r="C22" s="54" t="s">
        <v>399</v>
      </c>
      <c r="D22" s="48" t="s">
        <v>396</v>
      </c>
      <c r="E22" s="48" t="s">
        <v>396</v>
      </c>
      <c r="F22" s="48" t="s">
        <v>396</v>
      </c>
      <c r="G22" s="49" t="str">
        <f t="shared" si="0"/>
        <v>025</v>
      </c>
      <c r="H22" s="62"/>
    </row>
    <row r="23" spans="2:8" ht="69.95" customHeight="1">
      <c r="B23" s="64" t="s">
        <v>64</v>
      </c>
      <c r="C23" s="49" t="s">
        <v>255</v>
      </c>
      <c r="D23" s="48" t="s">
        <v>396</v>
      </c>
      <c r="E23" s="48" t="s">
        <v>396</v>
      </c>
      <c r="F23" s="48" t="s">
        <v>396</v>
      </c>
      <c r="G23" s="49" t="str">
        <f t="shared" si="0"/>
        <v>028</v>
      </c>
      <c r="H23" s="62"/>
    </row>
    <row r="24" spans="2:8" ht="69.95" customHeight="1">
      <c r="B24" s="67" t="s">
        <v>68</v>
      </c>
      <c r="C24" s="54" t="s">
        <v>400</v>
      </c>
      <c r="D24" s="48" t="s">
        <v>396</v>
      </c>
      <c r="E24" s="48" t="s">
        <v>396</v>
      </c>
      <c r="F24" s="48" t="s">
        <v>396</v>
      </c>
      <c r="G24" s="49" t="str">
        <f t="shared" si="0"/>
        <v>041</v>
      </c>
      <c r="H24" s="68"/>
    </row>
    <row r="25" spans="2:8" ht="69.95" customHeight="1">
      <c r="B25" s="67" t="s">
        <v>169</v>
      </c>
      <c r="C25" s="54" t="s">
        <v>168</v>
      </c>
      <c r="D25" s="48" t="s">
        <v>396</v>
      </c>
      <c r="E25" s="48" t="s">
        <v>396</v>
      </c>
      <c r="F25" s="48" t="s">
        <v>396</v>
      </c>
      <c r="G25" s="49" t="str">
        <f t="shared" si="0"/>
        <v>052</v>
      </c>
      <c r="H25" s="68"/>
    </row>
    <row r="26" spans="2:8" ht="69.95" customHeight="1">
      <c r="B26" s="66" t="s">
        <v>451</v>
      </c>
      <c r="C26" s="52" t="s">
        <v>452</v>
      </c>
      <c r="D26" s="53">
        <v>30</v>
      </c>
      <c r="E26" s="53">
        <v>30</v>
      </c>
      <c r="F26" s="53">
        <v>30</v>
      </c>
      <c r="G26" s="49" t="str">
        <f t="shared" si="0"/>
        <v>064</v>
      </c>
      <c r="H26" s="68"/>
    </row>
    <row r="27" spans="2:8" ht="69.95" customHeight="1">
      <c r="B27" s="66" t="s">
        <v>138</v>
      </c>
      <c r="C27" s="52" t="s">
        <v>449</v>
      </c>
      <c r="D27" s="53">
        <v>165</v>
      </c>
      <c r="E27" s="53">
        <v>165</v>
      </c>
      <c r="F27" s="48" t="s">
        <v>396</v>
      </c>
      <c r="G27" s="49" t="str">
        <f t="shared" si="0"/>
        <v>070</v>
      </c>
      <c r="H27" s="68"/>
    </row>
    <row r="28" spans="2:8" ht="69.95" customHeight="1">
      <c r="B28" s="66" t="s">
        <v>401</v>
      </c>
      <c r="C28" s="46" t="s">
        <v>402</v>
      </c>
      <c r="D28" s="53">
        <v>215</v>
      </c>
      <c r="E28" s="53">
        <v>215</v>
      </c>
      <c r="F28" s="48" t="s">
        <v>396</v>
      </c>
      <c r="G28" s="49" t="str">
        <f t="shared" si="0"/>
        <v>097</v>
      </c>
      <c r="H28" s="68"/>
    </row>
    <row r="29" spans="2:8" ht="69.95" customHeight="1">
      <c r="B29" s="61" t="s">
        <v>139</v>
      </c>
      <c r="C29" s="46">
        <v>132</v>
      </c>
      <c r="D29" s="53">
        <v>135</v>
      </c>
      <c r="E29" s="53">
        <v>135</v>
      </c>
      <c r="F29" s="53">
        <v>135</v>
      </c>
      <c r="G29" s="49">
        <f t="shared" si="0"/>
        <v>132</v>
      </c>
      <c r="H29" s="68"/>
    </row>
    <row r="30" spans="2:8" ht="69.95" customHeight="1">
      <c r="B30" s="66" t="s">
        <v>252</v>
      </c>
      <c r="C30" s="46">
        <v>140</v>
      </c>
      <c r="D30" s="53">
        <v>570</v>
      </c>
      <c r="E30" s="53">
        <v>570</v>
      </c>
      <c r="F30" s="53">
        <v>570</v>
      </c>
      <c r="G30" s="49">
        <f t="shared" si="0"/>
        <v>140</v>
      </c>
      <c r="H30" s="68"/>
    </row>
    <row r="31" spans="2:8" ht="69.95" customHeight="1">
      <c r="B31" s="64" t="s">
        <v>57</v>
      </c>
      <c r="C31" s="46">
        <v>150</v>
      </c>
      <c r="D31" s="48" t="s">
        <v>396</v>
      </c>
      <c r="E31" s="48" t="s">
        <v>396</v>
      </c>
      <c r="F31" s="48" t="s">
        <v>396</v>
      </c>
      <c r="G31" s="49">
        <f t="shared" si="0"/>
        <v>150</v>
      </c>
      <c r="H31" s="68"/>
    </row>
    <row r="32" spans="2:8" ht="69.95" customHeight="1">
      <c r="B32" s="225" t="s">
        <v>560</v>
      </c>
      <c r="C32" s="46">
        <v>180</v>
      </c>
      <c r="D32" s="53" t="s">
        <v>397</v>
      </c>
      <c r="E32" s="53">
        <v>2000</v>
      </c>
      <c r="F32" s="47" t="s">
        <v>397</v>
      </c>
      <c r="G32" s="49">
        <f t="shared" si="0"/>
        <v>180</v>
      </c>
      <c r="H32" s="68" t="s">
        <v>561</v>
      </c>
    </row>
    <row r="33" spans="2:194" ht="69.95" customHeight="1">
      <c r="B33" s="69" t="s">
        <v>403</v>
      </c>
      <c r="C33" s="46">
        <v>211</v>
      </c>
      <c r="D33" s="47" t="s">
        <v>397</v>
      </c>
      <c r="E33" s="53">
        <v>1140</v>
      </c>
      <c r="F33" s="47" t="s">
        <v>397</v>
      </c>
      <c r="G33" s="49">
        <f t="shared" si="0"/>
        <v>211</v>
      </c>
      <c r="H33" s="68" t="s">
        <v>484</v>
      </c>
    </row>
    <row r="34" spans="2:194" ht="69.95" customHeight="1">
      <c r="B34" s="61" t="s">
        <v>140</v>
      </c>
      <c r="C34" s="46">
        <v>213</v>
      </c>
      <c r="D34" s="51">
        <v>315</v>
      </c>
      <c r="E34" s="51">
        <v>315</v>
      </c>
      <c r="F34" s="51">
        <v>315</v>
      </c>
      <c r="G34" s="49">
        <f>C34</f>
        <v>213</v>
      </c>
      <c r="H34" s="68" t="s">
        <v>357</v>
      </c>
      <c r="I34" s="24"/>
      <c r="J3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row>
    <row r="35" spans="2:194" ht="89.25" customHeight="1">
      <c r="B35" s="71" t="s">
        <v>386</v>
      </c>
      <c r="C35" s="46">
        <v>245</v>
      </c>
      <c r="D35" s="53">
        <v>135</v>
      </c>
      <c r="E35" s="47" t="s">
        <v>397</v>
      </c>
      <c r="F35" s="47" t="s">
        <v>397</v>
      </c>
      <c r="G35" s="49">
        <f t="shared" si="0"/>
        <v>245</v>
      </c>
      <c r="H35" s="70" t="s">
        <v>646</v>
      </c>
    </row>
    <row r="36" spans="2:194" ht="69.95" customHeight="1">
      <c r="B36" s="66" t="s">
        <v>96</v>
      </c>
      <c r="C36" s="46">
        <v>321</v>
      </c>
      <c r="D36" s="53">
        <v>165</v>
      </c>
      <c r="E36" s="48" t="s">
        <v>396</v>
      </c>
      <c r="F36" s="48" t="s">
        <v>396</v>
      </c>
      <c r="G36" s="49">
        <f t="shared" si="0"/>
        <v>321</v>
      </c>
      <c r="H36" s="68"/>
    </row>
    <row r="37" spans="2:194" ht="69.95" customHeight="1">
      <c r="B37" s="66" t="s">
        <v>461</v>
      </c>
      <c r="C37" s="46" t="s">
        <v>141</v>
      </c>
      <c r="D37" s="47" t="s">
        <v>397</v>
      </c>
      <c r="E37" s="53">
        <v>360</v>
      </c>
      <c r="F37" s="53">
        <v>360</v>
      </c>
      <c r="G37" s="49" t="str">
        <f t="shared" si="0"/>
        <v>365</v>
      </c>
      <c r="H37" s="74"/>
    </row>
    <row r="38" spans="2:194" ht="69.95" customHeight="1">
      <c r="B38" s="64" t="s">
        <v>48</v>
      </c>
      <c r="C38" s="46">
        <v>392</v>
      </c>
      <c r="D38" s="48" t="s">
        <v>396</v>
      </c>
      <c r="E38" s="48" t="s">
        <v>396</v>
      </c>
      <c r="F38" s="48" t="s">
        <v>396</v>
      </c>
      <c r="G38" s="49">
        <f t="shared" si="0"/>
        <v>392</v>
      </c>
      <c r="H38" s="68"/>
    </row>
    <row r="39" spans="2:194" ht="69.95" customHeight="1">
      <c r="B39" s="66" t="s">
        <v>364</v>
      </c>
      <c r="C39" s="46">
        <v>396</v>
      </c>
      <c r="D39" s="53">
        <v>70</v>
      </c>
      <c r="E39" s="53">
        <v>70</v>
      </c>
      <c r="F39" s="53">
        <v>70</v>
      </c>
      <c r="G39" s="49">
        <f t="shared" si="0"/>
        <v>396</v>
      </c>
      <c r="H39" s="68"/>
    </row>
    <row r="40" spans="2:194" ht="69.95" customHeight="1">
      <c r="B40" s="69" t="s">
        <v>851</v>
      </c>
      <c r="C40" s="46">
        <v>400</v>
      </c>
      <c r="D40" s="53">
        <v>885</v>
      </c>
      <c r="E40" s="53">
        <v>885</v>
      </c>
      <c r="F40" s="53">
        <v>885</v>
      </c>
      <c r="G40" s="49">
        <f t="shared" si="0"/>
        <v>400</v>
      </c>
      <c r="H40" s="68" t="s">
        <v>678</v>
      </c>
    </row>
    <row r="41" spans="2:194" ht="69.95" customHeight="1">
      <c r="B41" s="66" t="s">
        <v>165</v>
      </c>
      <c r="C41" s="46">
        <v>409</v>
      </c>
      <c r="D41" s="53">
        <v>165</v>
      </c>
      <c r="E41" s="53">
        <v>165</v>
      </c>
      <c r="F41" s="48" t="s">
        <v>396</v>
      </c>
      <c r="G41" s="49">
        <f t="shared" si="0"/>
        <v>409</v>
      </c>
      <c r="H41" s="70"/>
    </row>
    <row r="42" spans="2:194" ht="100.5" customHeight="1">
      <c r="B42" s="67" t="s">
        <v>627</v>
      </c>
      <c r="C42" s="46">
        <v>410</v>
      </c>
      <c r="D42" s="47" t="s">
        <v>397</v>
      </c>
      <c r="E42" s="53">
        <v>200</v>
      </c>
      <c r="F42" s="53">
        <v>200</v>
      </c>
      <c r="G42" s="49">
        <f t="shared" si="0"/>
        <v>410</v>
      </c>
      <c r="H42" s="70"/>
    </row>
    <row r="43" spans="2:194" ht="69.95" customHeight="1">
      <c r="B43" s="66" t="s">
        <v>422</v>
      </c>
      <c r="C43" s="46">
        <v>416</v>
      </c>
      <c r="D43" s="53">
        <v>215</v>
      </c>
      <c r="E43" s="53">
        <v>215</v>
      </c>
      <c r="F43" s="53">
        <v>215</v>
      </c>
      <c r="G43" s="49">
        <f t="shared" si="0"/>
        <v>416</v>
      </c>
      <c r="H43" s="68"/>
    </row>
    <row r="44" spans="2:194" ht="69.95" customHeight="1">
      <c r="B44" s="66" t="s">
        <v>365</v>
      </c>
      <c r="C44" s="46">
        <v>441</v>
      </c>
      <c r="D44" s="53">
        <v>215</v>
      </c>
      <c r="E44" s="53">
        <v>215</v>
      </c>
      <c r="F44" s="53">
        <v>215</v>
      </c>
      <c r="G44" s="49">
        <f t="shared" si="0"/>
        <v>441</v>
      </c>
      <c r="H44" s="68"/>
    </row>
    <row r="45" spans="2:194" ht="69.95" customHeight="1">
      <c r="B45" s="66" t="s">
        <v>629</v>
      </c>
      <c r="C45" s="46">
        <v>450</v>
      </c>
      <c r="D45" s="48" t="s">
        <v>396</v>
      </c>
      <c r="E45" s="48" t="s">
        <v>396</v>
      </c>
      <c r="F45" s="48" t="s">
        <v>396</v>
      </c>
      <c r="G45" s="49">
        <f t="shared" si="0"/>
        <v>450</v>
      </c>
      <c r="H45" s="68"/>
    </row>
    <row r="46" spans="2:194" ht="69.95" customHeight="1">
      <c r="B46" s="66" t="s">
        <v>146</v>
      </c>
      <c r="C46" s="46">
        <v>452</v>
      </c>
      <c r="D46" s="47" t="s">
        <v>397</v>
      </c>
      <c r="E46" s="53">
        <v>215</v>
      </c>
      <c r="F46" s="53">
        <v>215</v>
      </c>
      <c r="G46" s="49">
        <f t="shared" si="0"/>
        <v>452</v>
      </c>
      <c r="H46" s="68" t="s">
        <v>484</v>
      </c>
    </row>
    <row r="47" spans="2:194" ht="69.95" customHeight="1">
      <c r="B47" s="66" t="s">
        <v>632</v>
      </c>
      <c r="C47" s="46">
        <v>454</v>
      </c>
      <c r="D47" s="47" t="s">
        <v>397</v>
      </c>
      <c r="E47" s="53">
        <v>160</v>
      </c>
      <c r="F47" s="53">
        <v>160</v>
      </c>
      <c r="G47" s="49">
        <f t="shared" si="0"/>
        <v>454</v>
      </c>
      <c r="H47" s="68"/>
    </row>
    <row r="48" spans="2:194" ht="69.95" customHeight="1">
      <c r="B48" s="64" t="s">
        <v>66</v>
      </c>
      <c r="C48" s="50" t="s">
        <v>453</v>
      </c>
      <c r="D48" s="48" t="s">
        <v>396</v>
      </c>
      <c r="E48" s="47" t="s">
        <v>397</v>
      </c>
      <c r="F48" s="47" t="s">
        <v>397</v>
      </c>
      <c r="G48" s="49" t="str">
        <f t="shared" si="0"/>
        <v>41A</v>
      </c>
      <c r="H48" s="68"/>
    </row>
    <row r="49" spans="1:193" ht="69.95" customHeight="1">
      <c r="B49" s="64" t="s">
        <v>628</v>
      </c>
      <c r="C49" s="50" t="s">
        <v>278</v>
      </c>
      <c r="D49" s="48" t="s">
        <v>396</v>
      </c>
      <c r="E49" s="48" t="s">
        <v>396</v>
      </c>
      <c r="F49" s="48" t="s">
        <v>396</v>
      </c>
      <c r="G49" s="49" t="str">
        <f t="shared" si="0"/>
        <v>42F</v>
      </c>
      <c r="H49" s="68"/>
    </row>
    <row r="50" spans="1:193" ht="69.95" customHeight="1">
      <c r="B50" s="61" t="s">
        <v>74</v>
      </c>
      <c r="C50" s="46" t="s">
        <v>75</v>
      </c>
      <c r="D50" s="53">
        <v>210</v>
      </c>
      <c r="E50" s="48" t="s">
        <v>396</v>
      </c>
      <c r="F50" s="47" t="s">
        <v>397</v>
      </c>
      <c r="G50" s="49" t="str">
        <f t="shared" si="0"/>
        <v>4BJ</v>
      </c>
      <c r="H50" s="68"/>
    </row>
    <row r="51" spans="1:193" ht="69.95" customHeight="1">
      <c r="B51" s="66" t="s">
        <v>143</v>
      </c>
      <c r="C51" s="46" t="s">
        <v>454</v>
      </c>
      <c r="D51" s="47" t="s">
        <v>397</v>
      </c>
      <c r="E51" s="53">
        <v>115</v>
      </c>
      <c r="F51" s="53">
        <v>115</v>
      </c>
      <c r="G51" s="49" t="str">
        <f t="shared" si="0"/>
        <v>4CS</v>
      </c>
      <c r="H51" s="68"/>
    </row>
    <row r="52" spans="1:193" ht="69.95" customHeight="1">
      <c r="B52" s="66" t="s">
        <v>50</v>
      </c>
      <c r="C52" s="50" t="s">
        <v>41</v>
      </c>
      <c r="D52" s="53">
        <v>115</v>
      </c>
      <c r="E52" s="53">
        <v>115</v>
      </c>
      <c r="F52" s="53">
        <v>115</v>
      </c>
      <c r="G52" s="49" t="str">
        <f t="shared" si="0"/>
        <v>4GF</v>
      </c>
      <c r="H52" s="68" t="s">
        <v>668</v>
      </c>
    </row>
    <row r="53" spans="1:193" ht="69.95" customHeight="1">
      <c r="B53" s="66" t="s">
        <v>145</v>
      </c>
      <c r="C53" s="46" t="s">
        <v>385</v>
      </c>
      <c r="D53" s="47" t="s">
        <v>397</v>
      </c>
      <c r="E53" s="53">
        <v>215</v>
      </c>
      <c r="F53" s="48" t="s">
        <v>396</v>
      </c>
      <c r="G53" s="49" t="str">
        <f t="shared" si="0"/>
        <v>4SU</v>
      </c>
      <c r="H53" s="68"/>
    </row>
    <row r="54" spans="1:193" s="20" customFormat="1" ht="69.95" customHeight="1">
      <c r="A54" s="108"/>
      <c r="B54" s="72" t="s">
        <v>467</v>
      </c>
      <c r="C54" s="50" t="s">
        <v>466</v>
      </c>
      <c r="D54" s="53">
        <v>60</v>
      </c>
      <c r="E54" s="53">
        <v>60</v>
      </c>
      <c r="F54" s="53">
        <v>60</v>
      </c>
      <c r="G54" s="49" t="str">
        <f t="shared" si="0"/>
        <v>4YV</v>
      </c>
      <c r="H54" s="68"/>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row>
    <row r="55" spans="1:193" ht="69.95" customHeight="1">
      <c r="B55" s="64" t="s">
        <v>330</v>
      </c>
      <c r="C55" s="50">
        <v>500</v>
      </c>
      <c r="D55" s="48" t="s">
        <v>396</v>
      </c>
      <c r="E55" s="48" t="s">
        <v>396</v>
      </c>
      <c r="F55" s="48" t="s">
        <v>396</v>
      </c>
      <c r="G55" s="49">
        <f t="shared" si="0"/>
        <v>500</v>
      </c>
      <c r="H55" s="68"/>
    </row>
    <row r="56" spans="1:193" ht="69.95" customHeight="1">
      <c r="B56" s="64" t="s">
        <v>331</v>
      </c>
      <c r="C56" s="50">
        <v>502</v>
      </c>
      <c r="D56" s="48" t="s">
        <v>396</v>
      </c>
      <c r="E56" s="48" t="s">
        <v>396</v>
      </c>
      <c r="F56" s="48" t="s">
        <v>396</v>
      </c>
      <c r="G56" s="49">
        <f t="shared" si="0"/>
        <v>502</v>
      </c>
      <c r="H56" s="68"/>
    </row>
    <row r="57" spans="1:193" ht="69.95" customHeight="1">
      <c r="B57" s="64" t="s">
        <v>332</v>
      </c>
      <c r="C57" s="49">
        <v>505</v>
      </c>
      <c r="D57" s="48" t="s">
        <v>396</v>
      </c>
      <c r="E57" s="48" t="s">
        <v>396</v>
      </c>
      <c r="F57" s="48" t="s">
        <v>396</v>
      </c>
      <c r="G57" s="49">
        <f t="shared" si="0"/>
        <v>505</v>
      </c>
      <c r="H57" s="68"/>
    </row>
    <row r="58" spans="1:193" ht="69.95" customHeight="1">
      <c r="B58" s="66" t="s">
        <v>355</v>
      </c>
      <c r="C58" s="50">
        <v>508</v>
      </c>
      <c r="D58" s="53">
        <v>315</v>
      </c>
      <c r="E58" s="53">
        <v>315</v>
      </c>
      <c r="F58" s="53">
        <v>315</v>
      </c>
      <c r="G58" s="49">
        <f t="shared" si="0"/>
        <v>508</v>
      </c>
      <c r="H58" s="68" t="s">
        <v>360</v>
      </c>
    </row>
    <row r="59" spans="1:193" ht="84" customHeight="1">
      <c r="B59" s="227" t="s">
        <v>661</v>
      </c>
      <c r="C59" s="50" t="s">
        <v>562</v>
      </c>
      <c r="D59" s="47" t="s">
        <v>397</v>
      </c>
      <c r="E59" s="53">
        <v>0</v>
      </c>
      <c r="F59" s="47" t="s">
        <v>397</v>
      </c>
      <c r="G59" s="49" t="str">
        <f>C59</f>
        <v>52J</v>
      </c>
      <c r="H59" s="68" t="s">
        <v>561</v>
      </c>
    </row>
    <row r="60" spans="1:193" ht="69.95" customHeight="1">
      <c r="B60" s="66" t="s">
        <v>653</v>
      </c>
      <c r="C60" s="50" t="s">
        <v>606</v>
      </c>
      <c r="D60" s="47" t="s">
        <v>397</v>
      </c>
      <c r="E60" s="47" t="s">
        <v>397</v>
      </c>
      <c r="F60" s="48" t="s">
        <v>396</v>
      </c>
      <c r="G60" s="49" t="str">
        <f t="shared" si="0"/>
        <v>5D0</v>
      </c>
      <c r="H60" s="68"/>
    </row>
    <row r="61" spans="1:193" ht="69.95" customHeight="1">
      <c r="B61" s="66" t="s">
        <v>649</v>
      </c>
      <c r="C61" s="50" t="s">
        <v>434</v>
      </c>
      <c r="D61" s="48" t="s">
        <v>396</v>
      </c>
      <c r="E61" s="48" t="s">
        <v>396</v>
      </c>
      <c r="F61" s="48" t="s">
        <v>396</v>
      </c>
      <c r="G61" s="49" t="str">
        <f>C61</f>
        <v>5DD</v>
      </c>
      <c r="H61" s="68"/>
    </row>
    <row r="62" spans="1:193" ht="69.95" customHeight="1">
      <c r="B62" s="61" t="s">
        <v>153</v>
      </c>
      <c r="C62" s="46" t="s">
        <v>292</v>
      </c>
      <c r="D62" s="48" t="s">
        <v>396</v>
      </c>
      <c r="E62" s="48" t="s">
        <v>396</v>
      </c>
      <c r="F62" s="48" t="s">
        <v>396</v>
      </c>
      <c r="G62" s="49" t="str">
        <f>C62</f>
        <v>5DE</v>
      </c>
      <c r="H62" s="68"/>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row>
    <row r="63" spans="1:193" ht="69.95" customHeight="1">
      <c r="B63" s="61" t="s">
        <v>631</v>
      </c>
      <c r="C63" s="46" t="s">
        <v>630</v>
      </c>
      <c r="D63" s="48" t="s">
        <v>396</v>
      </c>
      <c r="E63" s="48" t="s">
        <v>396</v>
      </c>
      <c r="F63" s="48" t="s">
        <v>396</v>
      </c>
      <c r="G63" s="49" t="str">
        <f>C63</f>
        <v>5EM</v>
      </c>
      <c r="H63" s="68"/>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row>
    <row r="64" spans="1:193" s="108" customFormat="1" ht="69.95" customHeight="1">
      <c r="B64" s="72" t="s">
        <v>479</v>
      </c>
      <c r="C64" s="50" t="s">
        <v>478</v>
      </c>
      <c r="D64" s="53">
        <v>160</v>
      </c>
      <c r="E64" s="53">
        <v>160</v>
      </c>
      <c r="F64" s="53">
        <v>160</v>
      </c>
      <c r="G64" s="49" t="str">
        <f t="shared" si="0"/>
        <v>5ZG</v>
      </c>
      <c r="H64" s="68"/>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row>
    <row r="65" spans="1:193" ht="69.95" customHeight="1">
      <c r="B65" s="64" t="s">
        <v>333</v>
      </c>
      <c r="C65" s="50">
        <v>614</v>
      </c>
      <c r="D65" s="48" t="s">
        <v>396</v>
      </c>
      <c r="E65" s="48" t="s">
        <v>396</v>
      </c>
      <c r="F65" s="48" t="s">
        <v>396</v>
      </c>
      <c r="G65" s="49">
        <f t="shared" si="0"/>
        <v>614</v>
      </c>
      <c r="H65" s="68"/>
    </row>
    <row r="66" spans="1:193" ht="69.95" customHeight="1">
      <c r="B66" s="64" t="s">
        <v>663</v>
      </c>
      <c r="C66" s="50" t="s">
        <v>662</v>
      </c>
      <c r="D66" s="47" t="s">
        <v>397</v>
      </c>
      <c r="E66" s="47" t="s">
        <v>397</v>
      </c>
      <c r="F66" s="53">
        <v>650</v>
      </c>
      <c r="G66" s="49" t="str">
        <f>C66</f>
        <v>60H</v>
      </c>
      <c r="H66" s="68" t="s">
        <v>667</v>
      </c>
    </row>
    <row r="67" spans="1:193" s="20" customFormat="1" ht="69.95" customHeight="1">
      <c r="A67" s="108"/>
      <c r="B67" s="72" t="s">
        <v>49</v>
      </c>
      <c r="C67" s="50" t="s">
        <v>533</v>
      </c>
      <c r="D67" s="53">
        <v>265</v>
      </c>
      <c r="E67" s="53">
        <v>265</v>
      </c>
      <c r="F67" s="53">
        <v>265</v>
      </c>
      <c r="G67" s="49" t="str">
        <f t="shared" si="0"/>
        <v>60K</v>
      </c>
      <c r="H67" s="68"/>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row>
    <row r="68" spans="1:193" s="109" customFormat="1" ht="94.5" customHeight="1">
      <c r="B68" s="72" t="s">
        <v>634</v>
      </c>
      <c r="C68" s="50" t="s">
        <v>633</v>
      </c>
      <c r="D68" s="47" t="s">
        <v>397</v>
      </c>
      <c r="E68" s="48" t="s">
        <v>396</v>
      </c>
      <c r="F68" s="48" t="s">
        <v>396</v>
      </c>
      <c r="G68" s="49" t="str">
        <f t="shared" si="0"/>
        <v>6Q2</v>
      </c>
      <c r="H68" s="68"/>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row>
    <row r="69" spans="1:193" s="109" customFormat="1" ht="97.5" customHeight="1">
      <c r="B69" s="72" t="s">
        <v>637</v>
      </c>
      <c r="C69" s="50" t="s">
        <v>636</v>
      </c>
      <c r="D69" s="53" t="s">
        <v>397</v>
      </c>
      <c r="E69" s="53">
        <v>500</v>
      </c>
      <c r="F69" s="53">
        <v>500</v>
      </c>
      <c r="G69" s="49" t="str">
        <f t="shared" si="0"/>
        <v>6Q9</v>
      </c>
      <c r="H69" s="68"/>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row>
    <row r="70" spans="1:193" s="109" customFormat="1" ht="72" customHeight="1">
      <c r="B70" s="72" t="s">
        <v>660</v>
      </c>
      <c r="C70" s="50" t="s">
        <v>659</v>
      </c>
      <c r="D70" s="47" t="s">
        <v>397</v>
      </c>
      <c r="E70" s="53">
        <v>0</v>
      </c>
      <c r="F70" s="47" t="s">
        <v>397</v>
      </c>
      <c r="G70" s="49" t="str">
        <f t="shared" si="0"/>
        <v>6Z6</v>
      </c>
      <c r="H70" s="68" t="s">
        <v>561</v>
      </c>
      <c r="I70" s="243"/>
      <c r="J70" s="24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row>
    <row r="71" spans="1:193" ht="100.5" customHeight="1">
      <c r="B71" s="72" t="s">
        <v>635</v>
      </c>
      <c r="C71" s="50">
        <v>709</v>
      </c>
      <c r="D71" s="47" t="s">
        <v>397</v>
      </c>
      <c r="E71" s="48" t="s">
        <v>396</v>
      </c>
      <c r="F71" s="48" t="s">
        <v>396</v>
      </c>
      <c r="G71" s="49">
        <f t="shared" si="0"/>
        <v>709</v>
      </c>
      <c r="H71" s="68"/>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row>
    <row r="72" spans="1:193" ht="69.95" customHeight="1">
      <c r="B72" s="64" t="s">
        <v>67</v>
      </c>
      <c r="C72" s="50">
        <v>710</v>
      </c>
      <c r="D72" s="53">
        <v>115</v>
      </c>
      <c r="E72" s="48" t="s">
        <v>396</v>
      </c>
      <c r="F72" s="48" t="s">
        <v>396</v>
      </c>
      <c r="G72" s="49">
        <f t="shared" si="0"/>
        <v>710</v>
      </c>
      <c r="H72" s="68"/>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row>
    <row r="73" spans="1:193" ht="97.5" customHeight="1">
      <c r="B73" s="67" t="s">
        <v>149</v>
      </c>
      <c r="C73" s="50">
        <v>718</v>
      </c>
      <c r="D73" s="47" t="s">
        <v>397</v>
      </c>
      <c r="E73" s="53">
        <v>620</v>
      </c>
      <c r="F73" s="53">
        <v>620</v>
      </c>
      <c r="G73" s="49">
        <f t="shared" si="0"/>
        <v>718</v>
      </c>
      <c r="H73" s="70"/>
    </row>
    <row r="74" spans="1:193" ht="81" customHeight="1">
      <c r="B74" s="77" t="s">
        <v>563</v>
      </c>
      <c r="C74" s="50">
        <v>727</v>
      </c>
      <c r="D74" s="53" t="s">
        <v>397</v>
      </c>
      <c r="E74" s="53">
        <v>500</v>
      </c>
      <c r="F74" s="47" t="s">
        <v>397</v>
      </c>
      <c r="G74" s="49">
        <f t="shared" si="0"/>
        <v>727</v>
      </c>
      <c r="H74" s="68" t="s">
        <v>561</v>
      </c>
    </row>
    <row r="75" spans="1:193" ht="69.75" customHeight="1">
      <c r="B75" s="67" t="s">
        <v>485</v>
      </c>
      <c r="C75" s="50">
        <v>732</v>
      </c>
      <c r="D75" s="53">
        <v>0</v>
      </c>
      <c r="E75" s="47" t="s">
        <v>397</v>
      </c>
      <c r="F75" s="47" t="s">
        <v>397</v>
      </c>
      <c r="G75" s="49">
        <f t="shared" si="0"/>
        <v>732</v>
      </c>
      <c r="H75" s="70"/>
    </row>
    <row r="76" spans="1:193" ht="69.95" customHeight="1">
      <c r="B76" s="64" t="s">
        <v>52</v>
      </c>
      <c r="C76" s="50">
        <v>803</v>
      </c>
      <c r="D76" s="48" t="s">
        <v>396</v>
      </c>
      <c r="E76" s="48" t="s">
        <v>396</v>
      </c>
      <c r="F76" s="48" t="s">
        <v>396</v>
      </c>
      <c r="G76" s="49">
        <f t="shared" si="0"/>
        <v>803</v>
      </c>
      <c r="H76" s="68"/>
    </row>
    <row r="77" spans="1:193" ht="69.95" customHeight="1">
      <c r="B77" s="66" t="s">
        <v>366</v>
      </c>
      <c r="C77" s="50">
        <v>823</v>
      </c>
      <c r="D77" s="53">
        <v>65</v>
      </c>
      <c r="E77" s="53">
        <v>65</v>
      </c>
      <c r="F77" s="53">
        <v>65</v>
      </c>
      <c r="G77" s="49">
        <f t="shared" si="0"/>
        <v>823</v>
      </c>
      <c r="H77" s="68"/>
    </row>
    <row r="78" spans="1:193" ht="69.95" customHeight="1">
      <c r="B78" s="66" t="s">
        <v>352</v>
      </c>
      <c r="C78" s="50">
        <v>923</v>
      </c>
      <c r="D78" s="48" t="s">
        <v>396</v>
      </c>
      <c r="E78" s="48" t="s">
        <v>396</v>
      </c>
      <c r="F78" s="48" t="s">
        <v>396</v>
      </c>
      <c r="G78" s="49">
        <f t="shared" si="0"/>
        <v>923</v>
      </c>
      <c r="H78" s="68"/>
    </row>
    <row r="79" spans="1:193" ht="69.95" customHeight="1">
      <c r="B79" s="66" t="s">
        <v>329</v>
      </c>
      <c r="C79" s="50">
        <v>947</v>
      </c>
      <c r="D79" s="53">
        <v>100</v>
      </c>
      <c r="E79" s="48" t="s">
        <v>396</v>
      </c>
      <c r="F79" s="48" t="s">
        <v>396</v>
      </c>
      <c r="G79" s="49">
        <f t="shared" si="0"/>
        <v>947</v>
      </c>
      <c r="H79" s="68"/>
    </row>
    <row r="80" spans="1:193" ht="69.95" customHeight="1">
      <c r="B80" s="140" t="s">
        <v>353</v>
      </c>
      <c r="C80" s="141">
        <v>989</v>
      </c>
      <c r="D80" s="128" t="s">
        <v>396</v>
      </c>
      <c r="E80" s="128" t="s">
        <v>396</v>
      </c>
      <c r="F80" s="128" t="s">
        <v>396</v>
      </c>
      <c r="G80" s="129">
        <f t="shared" si="0"/>
        <v>989</v>
      </c>
      <c r="H80" s="142"/>
    </row>
    <row r="81" spans="2:8" ht="69.95" customHeight="1">
      <c r="B81" s="327" t="s">
        <v>350</v>
      </c>
      <c r="C81" s="323"/>
      <c r="D81" s="323"/>
      <c r="E81" s="323"/>
      <c r="F81" s="323"/>
      <c r="G81" s="323"/>
      <c r="H81" s="328"/>
    </row>
    <row r="82" spans="2:8" ht="69.95" customHeight="1">
      <c r="B82" s="66" t="s">
        <v>540</v>
      </c>
      <c r="C82" s="50">
        <v>404</v>
      </c>
      <c r="D82" s="48" t="s">
        <v>396</v>
      </c>
      <c r="E82" s="53" t="s">
        <v>397</v>
      </c>
      <c r="F82" s="53" t="s">
        <v>397</v>
      </c>
      <c r="G82" s="49">
        <f t="shared" ref="G82:G91" si="1">C82</f>
        <v>404</v>
      </c>
      <c r="H82" s="73"/>
    </row>
    <row r="83" spans="2:8" ht="69.95" customHeight="1">
      <c r="B83" s="66" t="s">
        <v>542</v>
      </c>
      <c r="C83" s="50" t="s">
        <v>543</v>
      </c>
      <c r="D83" s="53">
        <v>320</v>
      </c>
      <c r="E83" s="53" t="s">
        <v>397</v>
      </c>
      <c r="F83" s="53" t="s">
        <v>397</v>
      </c>
      <c r="G83" s="49" t="str">
        <f t="shared" si="1"/>
        <v>5A6</v>
      </c>
      <c r="H83" s="73"/>
    </row>
    <row r="84" spans="2:8" ht="69.95" customHeight="1">
      <c r="B84" s="66" t="s">
        <v>336</v>
      </c>
      <c r="C84" s="50">
        <v>421</v>
      </c>
      <c r="D84" s="53">
        <v>420</v>
      </c>
      <c r="E84" s="48" t="s">
        <v>396</v>
      </c>
      <c r="F84" s="53" t="s">
        <v>397</v>
      </c>
      <c r="G84" s="49">
        <f t="shared" si="1"/>
        <v>421</v>
      </c>
      <c r="H84" s="73"/>
    </row>
    <row r="85" spans="2:8" ht="69.95" customHeight="1">
      <c r="B85" s="66" t="s">
        <v>337</v>
      </c>
      <c r="C85" s="50" t="s">
        <v>544</v>
      </c>
      <c r="D85" s="53">
        <v>420</v>
      </c>
      <c r="E85" s="53" t="s">
        <v>397</v>
      </c>
      <c r="F85" s="53" t="s">
        <v>397</v>
      </c>
      <c r="G85" s="49" t="str">
        <f t="shared" si="1"/>
        <v>5EQ</v>
      </c>
      <c r="H85" s="73"/>
    </row>
    <row r="86" spans="2:8" ht="69.95" customHeight="1">
      <c r="B86" s="66" t="s">
        <v>337</v>
      </c>
      <c r="C86" s="50" t="s">
        <v>544</v>
      </c>
      <c r="D86" s="53" t="s">
        <v>397</v>
      </c>
      <c r="E86" s="53">
        <v>50</v>
      </c>
      <c r="F86" s="53" t="s">
        <v>397</v>
      </c>
      <c r="G86" s="49" t="str">
        <f t="shared" ref="G86" si="2">C86</f>
        <v>5EQ</v>
      </c>
      <c r="H86" s="73"/>
    </row>
    <row r="87" spans="2:8" ht="69.95" customHeight="1">
      <c r="B87" s="66" t="s">
        <v>655</v>
      </c>
      <c r="C87" s="50" t="s">
        <v>654</v>
      </c>
      <c r="D87" s="53" t="s">
        <v>397</v>
      </c>
      <c r="E87" s="53" t="s">
        <v>397</v>
      </c>
      <c r="F87" s="48" t="s">
        <v>396</v>
      </c>
      <c r="G87" s="49" t="str">
        <f>C87</f>
        <v>5EV</v>
      </c>
      <c r="H87" s="73"/>
    </row>
    <row r="88" spans="2:8" ht="69.95" customHeight="1">
      <c r="B88" s="66" t="s">
        <v>338</v>
      </c>
      <c r="C88" s="50">
        <v>431</v>
      </c>
      <c r="D88" s="53" t="s">
        <v>397</v>
      </c>
      <c r="E88" s="51">
        <v>620</v>
      </c>
      <c r="F88" s="53" t="s">
        <v>397</v>
      </c>
      <c r="G88" s="49">
        <f t="shared" si="1"/>
        <v>431</v>
      </c>
      <c r="H88" s="73"/>
    </row>
    <row r="89" spans="2:8" ht="69.95" customHeight="1">
      <c r="B89" s="66" t="s">
        <v>656</v>
      </c>
      <c r="C89" s="50">
        <v>439</v>
      </c>
      <c r="D89" s="53" t="s">
        <v>397</v>
      </c>
      <c r="E89" s="51">
        <v>935</v>
      </c>
      <c r="F89" s="53" t="s">
        <v>397</v>
      </c>
      <c r="G89" s="49">
        <f t="shared" si="1"/>
        <v>439</v>
      </c>
      <c r="H89" s="73"/>
    </row>
    <row r="90" spans="2:8" ht="69.95" customHeight="1">
      <c r="B90" s="66" t="s">
        <v>340</v>
      </c>
      <c r="C90" s="50" t="s">
        <v>507</v>
      </c>
      <c r="D90" s="53" t="s">
        <v>397</v>
      </c>
      <c r="E90" s="51">
        <v>935</v>
      </c>
      <c r="F90" s="53" t="s">
        <v>397</v>
      </c>
      <c r="G90" s="49" t="str">
        <f t="shared" si="1"/>
        <v>4AY</v>
      </c>
      <c r="H90" s="68" t="s">
        <v>561</v>
      </c>
    </row>
    <row r="91" spans="2:8" ht="69.95" customHeight="1">
      <c r="B91" s="66" t="s">
        <v>340</v>
      </c>
      <c r="C91" s="246" t="s">
        <v>253</v>
      </c>
      <c r="D91" s="53" t="s">
        <v>397</v>
      </c>
      <c r="E91" s="53" t="s">
        <v>397</v>
      </c>
      <c r="F91" s="53">
        <v>620</v>
      </c>
      <c r="G91" s="49" t="str">
        <f t="shared" si="1"/>
        <v>55E</v>
      </c>
      <c r="H91" s="68" t="s">
        <v>666</v>
      </c>
    </row>
    <row r="92" spans="2:8" ht="69.95" customHeight="1">
      <c r="B92" s="327" t="s">
        <v>351</v>
      </c>
      <c r="C92" s="323"/>
      <c r="D92" s="323"/>
      <c r="E92" s="323"/>
      <c r="F92" s="323"/>
      <c r="G92" s="323"/>
      <c r="H92" s="328"/>
    </row>
    <row r="93" spans="2:8" ht="117" customHeight="1">
      <c r="B93" s="123" t="s">
        <v>677</v>
      </c>
      <c r="C93" s="57" t="s">
        <v>639</v>
      </c>
      <c r="D93" s="53" t="s">
        <v>397</v>
      </c>
      <c r="E93" s="51">
        <v>785</v>
      </c>
      <c r="F93" s="53" t="s">
        <v>397</v>
      </c>
      <c r="G93" s="49" t="str">
        <f>C93</f>
        <v>7BV</v>
      </c>
      <c r="H93" s="74" t="s">
        <v>641</v>
      </c>
    </row>
    <row r="94" spans="2:8" ht="175.5" customHeight="1">
      <c r="B94" s="123" t="s">
        <v>657</v>
      </c>
      <c r="C94" s="57" t="s">
        <v>559</v>
      </c>
      <c r="D94" s="53" t="s">
        <v>397</v>
      </c>
      <c r="E94" s="51">
        <v>1600</v>
      </c>
      <c r="F94" s="53" t="s">
        <v>397</v>
      </c>
      <c r="G94" s="49" t="str">
        <f>C94</f>
        <v>6Z4</v>
      </c>
      <c r="H94" s="74" t="s">
        <v>658</v>
      </c>
    </row>
    <row r="95" spans="2:8" ht="92.25" customHeight="1">
      <c r="B95" s="123" t="s">
        <v>665</v>
      </c>
      <c r="C95" s="57" t="s">
        <v>664</v>
      </c>
      <c r="D95" s="53" t="s">
        <v>397</v>
      </c>
      <c r="E95" s="53" t="s">
        <v>397</v>
      </c>
      <c r="F95" s="53">
        <v>1500</v>
      </c>
      <c r="G95" s="49" t="str">
        <f>C95</f>
        <v>70Q</v>
      </c>
      <c r="H95" s="74" t="s">
        <v>676</v>
      </c>
    </row>
    <row r="96" spans="2:8" ht="119.25" customHeight="1">
      <c r="B96" s="123" t="s">
        <v>643</v>
      </c>
      <c r="C96" s="57" t="s">
        <v>638</v>
      </c>
      <c r="D96" s="53" t="s">
        <v>397</v>
      </c>
      <c r="E96" s="51">
        <v>760</v>
      </c>
      <c r="F96" s="51">
        <v>760</v>
      </c>
      <c r="G96" s="49" t="str">
        <f>C96</f>
        <v>7BS</v>
      </c>
      <c r="H96" s="74" t="s">
        <v>35</v>
      </c>
    </row>
    <row r="97" spans="1:35" ht="97.5" customHeight="1">
      <c r="B97" s="123" t="s">
        <v>410</v>
      </c>
      <c r="C97" s="50" t="s">
        <v>383</v>
      </c>
      <c r="D97" s="53" t="s">
        <v>397</v>
      </c>
      <c r="E97" s="51">
        <v>265</v>
      </c>
      <c r="F97" s="51">
        <v>265</v>
      </c>
      <c r="G97" s="49" t="str">
        <f>C97</f>
        <v>5C5</v>
      </c>
      <c r="H97" s="73"/>
    </row>
    <row r="98" spans="1:35" ht="69.95" customHeight="1">
      <c r="B98" s="322" t="s">
        <v>325</v>
      </c>
      <c r="C98" s="323"/>
      <c r="D98" s="323"/>
      <c r="E98" s="323"/>
      <c r="F98" s="323"/>
      <c r="G98" s="323">
        <f t="shared" ref="G98:G120" si="3">C98</f>
        <v>0</v>
      </c>
      <c r="H98" s="324"/>
    </row>
    <row r="99" spans="1:35" s="34" customFormat="1" ht="69.95" customHeight="1">
      <c r="A99" s="109"/>
      <c r="B99" s="67" t="s">
        <v>45</v>
      </c>
      <c r="C99" s="57" t="s">
        <v>44</v>
      </c>
      <c r="D99" s="53">
        <v>0</v>
      </c>
      <c r="E99" s="51">
        <v>0</v>
      </c>
      <c r="F99" s="53" t="s">
        <v>397</v>
      </c>
      <c r="G99" s="57" t="str">
        <f t="shared" si="3"/>
        <v>5C6</v>
      </c>
      <c r="H99" s="75"/>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row>
    <row r="100" spans="1:35" s="20" customFormat="1" ht="69.95" customHeight="1">
      <c r="A100" s="108"/>
      <c r="B100" s="67" t="s">
        <v>94</v>
      </c>
      <c r="C100" s="57" t="s">
        <v>368</v>
      </c>
      <c r="D100" s="53">
        <v>60</v>
      </c>
      <c r="E100" s="51">
        <v>60</v>
      </c>
      <c r="F100" s="53" t="s">
        <v>397</v>
      </c>
      <c r="G100" s="57" t="str">
        <f t="shared" si="3"/>
        <v>5J8</v>
      </c>
      <c r="H100" s="75"/>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row>
    <row r="101" spans="1:35" s="20" customFormat="1" ht="69.95" customHeight="1">
      <c r="A101" s="108"/>
      <c r="B101" s="67" t="s">
        <v>95</v>
      </c>
      <c r="C101" s="57" t="s">
        <v>369</v>
      </c>
      <c r="D101" s="53">
        <v>60</v>
      </c>
      <c r="E101" s="51">
        <v>60</v>
      </c>
      <c r="F101" s="53" t="s">
        <v>397</v>
      </c>
      <c r="G101" s="57" t="str">
        <f t="shared" si="3"/>
        <v>5J9</v>
      </c>
      <c r="H101" s="75"/>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row>
    <row r="102" spans="1:35" ht="69.95" customHeight="1">
      <c r="B102" s="67" t="s">
        <v>218</v>
      </c>
      <c r="C102" s="57" t="s">
        <v>460</v>
      </c>
      <c r="D102" s="53">
        <v>60</v>
      </c>
      <c r="E102" s="51">
        <v>60</v>
      </c>
      <c r="F102" s="53" t="s">
        <v>397</v>
      </c>
      <c r="G102" s="57" t="str">
        <f t="shared" si="3"/>
        <v>4RR</v>
      </c>
      <c r="H102" s="75"/>
    </row>
    <row r="103" spans="1:35" ht="69.95" customHeight="1">
      <c r="B103" s="67" t="s">
        <v>220</v>
      </c>
      <c r="C103" s="57" t="s">
        <v>367</v>
      </c>
      <c r="D103" s="53">
        <v>60</v>
      </c>
      <c r="E103" s="51">
        <v>60</v>
      </c>
      <c r="F103" s="53" t="s">
        <v>397</v>
      </c>
      <c r="G103" s="57" t="str">
        <f t="shared" si="3"/>
        <v>4YD</v>
      </c>
      <c r="H103" s="75"/>
    </row>
    <row r="104" spans="1:35" ht="69.95" customHeight="1">
      <c r="B104" s="67" t="s">
        <v>651</v>
      </c>
      <c r="C104" s="245" t="s">
        <v>650</v>
      </c>
      <c r="D104" s="53" t="s">
        <v>397</v>
      </c>
      <c r="E104" s="53" t="s">
        <v>397</v>
      </c>
      <c r="F104" s="51">
        <v>0</v>
      </c>
      <c r="G104" s="245" t="str">
        <f t="shared" si="3"/>
        <v>64L</v>
      </c>
      <c r="H104" s="74" t="s">
        <v>652</v>
      </c>
    </row>
    <row r="105" spans="1:35" ht="69.95" customHeight="1">
      <c r="B105" s="322" t="s">
        <v>327</v>
      </c>
      <c r="C105" s="323"/>
      <c r="D105" s="323"/>
      <c r="E105" s="323"/>
      <c r="F105" s="323"/>
      <c r="G105" s="323">
        <f t="shared" si="3"/>
        <v>0</v>
      </c>
      <c r="H105" s="324"/>
    </row>
    <row r="106" spans="1:35" ht="69.95" customHeight="1">
      <c r="B106" s="67" t="s">
        <v>440</v>
      </c>
      <c r="C106" s="57" t="s">
        <v>370</v>
      </c>
      <c r="D106" s="53">
        <v>100</v>
      </c>
      <c r="E106" s="51" t="s">
        <v>397</v>
      </c>
      <c r="F106" s="51" t="s">
        <v>397</v>
      </c>
      <c r="G106" s="57" t="str">
        <f t="shared" si="3"/>
        <v>5DA</v>
      </c>
      <c r="H106" s="75"/>
    </row>
    <row r="107" spans="1:35" ht="69.95" customHeight="1">
      <c r="B107" s="67" t="s">
        <v>440</v>
      </c>
      <c r="C107" s="57" t="s">
        <v>370</v>
      </c>
      <c r="D107" s="53" t="s">
        <v>397</v>
      </c>
      <c r="E107" s="51">
        <v>0</v>
      </c>
      <c r="F107" s="51" t="s">
        <v>397</v>
      </c>
      <c r="G107" s="57" t="str">
        <f t="shared" si="3"/>
        <v>5DA</v>
      </c>
      <c r="H107" s="75"/>
    </row>
    <row r="108" spans="1:35" ht="69.95" customHeight="1">
      <c r="B108" s="67" t="s">
        <v>372</v>
      </c>
      <c r="C108" s="57" t="s">
        <v>77</v>
      </c>
      <c r="D108" s="53" t="s">
        <v>397</v>
      </c>
      <c r="E108" s="48" t="s">
        <v>396</v>
      </c>
      <c r="F108" s="51" t="s">
        <v>397</v>
      </c>
      <c r="G108" s="57" t="str">
        <f t="shared" si="3"/>
        <v>5DB</v>
      </c>
      <c r="H108" s="75"/>
    </row>
    <row r="109" spans="1:35" ht="69.95" customHeight="1">
      <c r="B109" s="67" t="s">
        <v>373</v>
      </c>
      <c r="C109" s="57" t="s">
        <v>371</v>
      </c>
      <c r="D109" s="53">
        <v>100</v>
      </c>
      <c r="E109" s="51">
        <v>100</v>
      </c>
      <c r="F109" s="51" t="s">
        <v>397</v>
      </c>
      <c r="G109" s="57" t="str">
        <f t="shared" si="3"/>
        <v>5DC</v>
      </c>
      <c r="H109" s="75"/>
    </row>
    <row r="110" spans="1:35" ht="69.95" customHeight="1">
      <c r="B110" s="67" t="s">
        <v>458</v>
      </c>
      <c r="C110" s="57" t="s">
        <v>76</v>
      </c>
      <c r="D110" s="48" t="s">
        <v>396</v>
      </c>
      <c r="E110" s="51" t="s">
        <v>397</v>
      </c>
      <c r="F110" s="48" t="s">
        <v>396</v>
      </c>
      <c r="G110" s="57" t="str">
        <f t="shared" si="3"/>
        <v>5D9</v>
      </c>
      <c r="H110" s="75"/>
    </row>
    <row r="111" spans="1:35" ht="69.95" customHeight="1">
      <c r="B111" s="67" t="s">
        <v>458</v>
      </c>
      <c r="C111" s="57" t="s">
        <v>76</v>
      </c>
      <c r="D111" s="53" t="s">
        <v>397</v>
      </c>
      <c r="E111" s="51">
        <v>0</v>
      </c>
      <c r="F111" s="51" t="s">
        <v>397</v>
      </c>
      <c r="G111" s="57" t="str">
        <f t="shared" si="3"/>
        <v>5D9</v>
      </c>
      <c r="H111" s="75"/>
    </row>
    <row r="112" spans="1:35" s="24" customFormat="1" ht="69.95" customHeight="1">
      <c r="B112" s="67" t="s">
        <v>490</v>
      </c>
      <c r="C112" s="57" t="s">
        <v>176</v>
      </c>
      <c r="D112" s="53">
        <v>100</v>
      </c>
      <c r="E112" s="51">
        <v>100</v>
      </c>
      <c r="F112" s="51" t="s">
        <v>397</v>
      </c>
      <c r="G112" s="57" t="str">
        <f t="shared" si="3"/>
        <v>5IG</v>
      </c>
      <c r="H112" s="75"/>
      <c r="I112" s="243"/>
      <c r="J112" s="243"/>
      <c r="K112" s="243"/>
      <c r="L112" s="243"/>
      <c r="M112" s="243"/>
      <c r="N112" s="243"/>
      <c r="O112" s="243"/>
      <c r="P112" s="243"/>
      <c r="Q112" s="243"/>
      <c r="R112" s="243"/>
      <c r="S112" s="243"/>
      <c r="T112" s="243"/>
      <c r="U112" s="243"/>
      <c r="V112" s="243"/>
      <c r="W112" s="243"/>
      <c r="X112" s="243"/>
      <c r="Y112" s="243"/>
      <c r="Z112" s="243"/>
      <c r="AA112" s="243"/>
      <c r="AB112" s="243"/>
      <c r="AC112" s="243"/>
      <c r="AD112" s="243"/>
      <c r="AE112" s="243"/>
      <c r="AF112" s="243"/>
      <c r="AG112" s="243"/>
      <c r="AH112" s="243"/>
      <c r="AI112" s="243"/>
    </row>
    <row r="113" spans="2:193" ht="69.95" customHeight="1">
      <c r="B113" s="322" t="s">
        <v>326</v>
      </c>
      <c r="C113" s="323"/>
      <c r="D113" s="323"/>
      <c r="E113" s="323"/>
      <c r="F113" s="323"/>
      <c r="G113" s="323">
        <f t="shared" si="3"/>
        <v>0</v>
      </c>
      <c r="H113" s="324"/>
    </row>
    <row r="114" spans="2:193" ht="69.95" customHeight="1">
      <c r="B114" s="67" t="s">
        <v>487</v>
      </c>
      <c r="C114" s="57" t="s">
        <v>374</v>
      </c>
      <c r="D114" s="53">
        <v>320</v>
      </c>
      <c r="E114" s="51">
        <v>320</v>
      </c>
      <c r="F114" s="51" t="s">
        <v>397</v>
      </c>
      <c r="G114" s="57" t="str">
        <f t="shared" si="3"/>
        <v>5CA</v>
      </c>
      <c r="H114" s="75"/>
    </row>
    <row r="115" spans="2:193" ht="69.95" customHeight="1">
      <c r="B115" s="67" t="s">
        <v>171</v>
      </c>
      <c r="C115" s="57" t="s">
        <v>172</v>
      </c>
      <c r="D115" s="53">
        <v>420</v>
      </c>
      <c r="E115" s="51">
        <v>420</v>
      </c>
      <c r="F115" s="51" t="s">
        <v>397</v>
      </c>
      <c r="G115" s="57" t="str">
        <f t="shared" si="3"/>
        <v>5DS</v>
      </c>
      <c r="H115" s="75"/>
    </row>
    <row r="116" spans="2:193" ht="69.95" customHeight="1">
      <c r="B116" s="67" t="s">
        <v>164</v>
      </c>
      <c r="C116" s="57" t="s">
        <v>376</v>
      </c>
      <c r="D116" s="53">
        <v>320</v>
      </c>
      <c r="E116" s="51">
        <v>320</v>
      </c>
      <c r="F116" s="51" t="s">
        <v>397</v>
      </c>
      <c r="G116" s="57" t="str">
        <f t="shared" si="3"/>
        <v>5CF</v>
      </c>
      <c r="H116" s="75"/>
    </row>
    <row r="117" spans="2:193" ht="69.95" customHeight="1">
      <c r="B117" s="67" t="s">
        <v>486</v>
      </c>
      <c r="C117" s="57" t="s">
        <v>377</v>
      </c>
      <c r="D117" s="53">
        <v>0</v>
      </c>
      <c r="E117" s="51">
        <v>0</v>
      </c>
      <c r="F117" s="51" t="s">
        <v>397</v>
      </c>
      <c r="G117" s="57" t="str">
        <f t="shared" si="3"/>
        <v>5CG</v>
      </c>
      <c r="H117" s="75"/>
    </row>
    <row r="118" spans="2:193" ht="69.95" customHeight="1">
      <c r="B118" s="67" t="s">
        <v>436</v>
      </c>
      <c r="C118" s="57" t="s">
        <v>380</v>
      </c>
      <c r="D118" s="53">
        <v>420</v>
      </c>
      <c r="E118" s="51">
        <v>420</v>
      </c>
      <c r="F118" s="51" t="s">
        <v>397</v>
      </c>
      <c r="G118" s="57" t="str">
        <f t="shared" si="3"/>
        <v>5DN</v>
      </c>
      <c r="H118" s="75"/>
    </row>
    <row r="119" spans="2:193" ht="69.95" customHeight="1">
      <c r="B119" s="67" t="s">
        <v>645</v>
      </c>
      <c r="C119" s="57" t="s">
        <v>644</v>
      </c>
      <c r="D119" s="53">
        <v>420</v>
      </c>
      <c r="E119" s="51">
        <v>420</v>
      </c>
      <c r="F119" s="51" t="s">
        <v>397</v>
      </c>
      <c r="G119" s="57" t="str">
        <f t="shared" si="3"/>
        <v>5DP</v>
      </c>
      <c r="H119" s="75"/>
    </row>
    <row r="120" spans="2:193" ht="69.95" customHeight="1">
      <c r="B120" s="67" t="s">
        <v>496</v>
      </c>
      <c r="C120" s="57" t="s">
        <v>174</v>
      </c>
      <c r="D120" s="53">
        <v>420</v>
      </c>
      <c r="E120" s="51">
        <v>420</v>
      </c>
      <c r="F120" s="51" t="s">
        <v>397</v>
      </c>
      <c r="G120" s="57" t="str">
        <f t="shared" si="3"/>
        <v>5DR</v>
      </c>
      <c r="H120" s="75"/>
    </row>
    <row r="121" spans="2:193" s="25" customFormat="1" ht="69.95" customHeight="1">
      <c r="B121" s="77" t="s">
        <v>497</v>
      </c>
      <c r="C121" s="76" t="s">
        <v>43</v>
      </c>
      <c r="D121" s="51">
        <v>420</v>
      </c>
      <c r="E121" s="51">
        <v>420</v>
      </c>
      <c r="F121" s="51" t="s">
        <v>397</v>
      </c>
      <c r="G121" s="76" t="str">
        <f t="shared" ref="G121:G126" si="4">C121</f>
        <v>5DT</v>
      </c>
      <c r="H121" s="74"/>
      <c r="I121" s="243"/>
      <c r="J121" s="243"/>
      <c r="K121" s="243"/>
      <c r="L121" s="243"/>
      <c r="M121" s="243"/>
      <c r="N121" s="243"/>
      <c r="O121" s="243"/>
      <c r="P121" s="243"/>
      <c r="Q121" s="243"/>
      <c r="R121" s="243"/>
      <c r="S121" s="243"/>
      <c r="T121" s="243"/>
      <c r="U121" s="243"/>
      <c r="V121" s="243"/>
      <c r="W121" s="243"/>
      <c r="X121" s="243"/>
      <c r="Y121" s="243"/>
      <c r="Z121" s="243"/>
      <c r="AA121" s="243"/>
      <c r="AB121" s="243"/>
      <c r="AC121" s="243"/>
      <c r="AD121" s="243"/>
      <c r="AE121" s="243"/>
      <c r="AF121" s="243"/>
      <c r="AG121" s="243"/>
    </row>
    <row r="122" spans="2:193" s="25" customFormat="1" ht="69.95" customHeight="1">
      <c r="B122" s="77" t="s">
        <v>549</v>
      </c>
      <c r="C122" s="76" t="s">
        <v>550</v>
      </c>
      <c r="D122" s="51">
        <v>420</v>
      </c>
      <c r="E122" s="51">
        <v>420</v>
      </c>
      <c r="F122" s="51" t="s">
        <v>397</v>
      </c>
      <c r="G122" s="138" t="str">
        <f t="shared" si="4"/>
        <v>61P</v>
      </c>
      <c r="H122" s="74"/>
      <c r="I122" s="243"/>
      <c r="J122" s="243"/>
      <c r="K122" s="243"/>
      <c r="L122" s="243"/>
      <c r="M122" s="243"/>
      <c r="N122" s="243"/>
      <c r="O122" s="243"/>
      <c r="P122" s="243"/>
      <c r="Q122" s="243"/>
      <c r="R122" s="243"/>
      <c r="S122" s="243"/>
      <c r="T122" s="243"/>
      <c r="U122" s="243"/>
      <c r="V122" s="243"/>
      <c r="W122" s="243"/>
      <c r="X122" s="243"/>
      <c r="Y122" s="243"/>
      <c r="Z122" s="243"/>
      <c r="AA122" s="243"/>
      <c r="AB122" s="243"/>
      <c r="AC122" s="243"/>
      <c r="AD122" s="243"/>
      <c r="AE122" s="243"/>
      <c r="AF122" s="243"/>
      <c r="AG122" s="243"/>
    </row>
    <row r="123" spans="2:193" s="25" customFormat="1" ht="69.95" customHeight="1">
      <c r="B123" s="77" t="s">
        <v>489</v>
      </c>
      <c r="C123" s="138" t="s">
        <v>488</v>
      </c>
      <c r="D123" s="51">
        <v>420</v>
      </c>
      <c r="E123" s="51">
        <v>420</v>
      </c>
      <c r="F123" s="51" t="s">
        <v>397</v>
      </c>
      <c r="G123" s="138" t="str">
        <f t="shared" si="4"/>
        <v>61Q</v>
      </c>
      <c r="H123" s="74"/>
      <c r="I123" s="243"/>
      <c r="J123" s="243"/>
      <c r="K123" s="243"/>
      <c r="L123" s="243"/>
      <c r="M123" s="243"/>
      <c r="N123" s="243"/>
      <c r="O123" s="243"/>
      <c r="P123" s="243"/>
      <c r="Q123" s="243"/>
      <c r="R123" s="243"/>
      <c r="S123" s="243"/>
      <c r="T123" s="243"/>
      <c r="U123" s="243"/>
      <c r="V123" s="243"/>
      <c r="W123" s="243"/>
      <c r="X123" s="243"/>
      <c r="Y123" s="243"/>
      <c r="Z123" s="243"/>
      <c r="AA123" s="243"/>
      <c r="AB123" s="243"/>
      <c r="AC123" s="243"/>
      <c r="AD123" s="243"/>
      <c r="AE123" s="243"/>
      <c r="AF123" s="243"/>
      <c r="AG123" s="243"/>
    </row>
    <row r="124" spans="2:193" ht="105.75" customHeight="1">
      <c r="B124" s="77" t="s">
        <v>609</v>
      </c>
      <c r="C124" s="76" t="s">
        <v>607</v>
      </c>
      <c r="D124" s="51" t="s">
        <v>397</v>
      </c>
      <c r="E124" s="51" t="s">
        <v>397</v>
      </c>
      <c r="F124" s="48" t="s">
        <v>396</v>
      </c>
      <c r="G124" s="76" t="str">
        <f t="shared" si="4"/>
        <v>5FA</v>
      </c>
      <c r="H124" s="7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row>
    <row r="125" spans="2:193" ht="105.75" customHeight="1">
      <c r="B125" s="77" t="s">
        <v>610</v>
      </c>
      <c r="C125" s="76" t="s">
        <v>608</v>
      </c>
      <c r="D125" s="51" t="s">
        <v>397</v>
      </c>
      <c r="E125" s="51" t="s">
        <v>397</v>
      </c>
      <c r="F125" s="51">
        <v>0</v>
      </c>
      <c r="G125" s="76" t="str">
        <f t="shared" si="4"/>
        <v>5SH</v>
      </c>
      <c r="H125" s="74"/>
      <c r="I125"/>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c r="GK125" s="24"/>
    </row>
    <row r="126" spans="2:193" ht="105.75" customHeight="1" thickBot="1">
      <c r="B126" s="77" t="s">
        <v>612</v>
      </c>
      <c r="C126" s="76" t="s">
        <v>613</v>
      </c>
      <c r="D126" s="51" t="s">
        <v>397</v>
      </c>
      <c r="E126" s="51" t="s">
        <v>397</v>
      </c>
      <c r="F126" s="51">
        <v>0</v>
      </c>
      <c r="G126" s="76" t="str">
        <f t="shared" si="4"/>
        <v>5ZW</v>
      </c>
      <c r="H126" s="7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row>
    <row r="127" spans="2:193" ht="39.75" customHeight="1">
      <c r="B127" s="38" t="s">
        <v>405</v>
      </c>
      <c r="C127" s="39"/>
      <c r="D127" s="39"/>
      <c r="E127" s="39"/>
      <c r="F127" s="39"/>
      <c r="G127" s="27"/>
      <c r="H127" s="35"/>
    </row>
    <row r="128" spans="2:193" ht="41.25" customHeight="1" thickBot="1">
      <c r="B128" s="28" t="s">
        <v>413</v>
      </c>
      <c r="C128" s="29"/>
      <c r="D128" s="29"/>
      <c r="E128" s="29"/>
      <c r="F128" s="29"/>
      <c r="G128" s="36"/>
      <c r="H128" s="37"/>
    </row>
  </sheetData>
  <mergeCells count="11">
    <mergeCell ref="B81:H81"/>
    <mergeCell ref="B92:H92"/>
    <mergeCell ref="B98:H98"/>
    <mergeCell ref="B105:H105"/>
    <mergeCell ref="B113:H113"/>
    <mergeCell ref="B7:C7"/>
    <mergeCell ref="G7:H7"/>
    <mergeCell ref="B1:C5"/>
    <mergeCell ref="G1:H5"/>
    <mergeCell ref="B6:C6"/>
    <mergeCell ref="G6:H6"/>
  </mergeCells>
  <conditionalFormatting sqref="D99:E103 E76:E77 E9:E10 D72 D11 E6 D13:D20 D75:D77 D50:E50 D22:D29 D36:E36 D35 D39:E41 E37 E42 E46:E47 D48:D49 E49 D43:E45 D52 D54:D58 E51:E59 D96:E97 D62:E63 E71:E74 D106:E112 E114:E123 D114:D118 D79:E80 D82:E82 D67 E67:F68 D87:E90 D65:E65 D64:F64 E12:E33 D31 D84:E85 E83 D120">
    <cfRule type="cellIs" dxfId="271" priority="38" stopIfTrue="1" operator="equal">
      <formula>"?"</formula>
    </cfRule>
  </conditionalFormatting>
  <conditionalFormatting sqref="D6">
    <cfRule type="cellIs" dxfId="270" priority="37" stopIfTrue="1" operator="equal">
      <formula>"?"</formula>
    </cfRule>
  </conditionalFormatting>
  <conditionalFormatting sqref="D34:E34">
    <cfRule type="cellIs" dxfId="269" priority="36" stopIfTrue="1" operator="equal">
      <formula>"?"</formula>
    </cfRule>
  </conditionalFormatting>
  <conditionalFormatting sqref="E69:E70">
    <cfRule type="cellIs" dxfId="268" priority="35" stopIfTrue="1" operator="equal">
      <formula>"?"</formula>
    </cfRule>
  </conditionalFormatting>
  <conditionalFormatting sqref="D93:E95 D93:D96">
    <cfRule type="cellIs" dxfId="267" priority="34" stopIfTrue="1" operator="equal">
      <formula>"?"</formula>
    </cfRule>
  </conditionalFormatting>
  <conditionalFormatting sqref="F76:F77 F9:F10 F12:F20 F6 F36:F37 F96:F97 F71:F73 F114:F123 F62:F63 F39:F47 F82:F85 F49 F51:F58 F79:F80 F88:F90 F106:F109 F111:F112 F65 F22:F31">
    <cfRule type="cellIs" dxfId="266" priority="33" stopIfTrue="1" operator="equal">
      <formula>"?"</formula>
    </cfRule>
  </conditionalFormatting>
  <conditionalFormatting sqref="F34">
    <cfRule type="cellIs" dxfId="265" priority="32" stopIfTrue="1" operator="equal">
      <formula>"?"</formula>
    </cfRule>
  </conditionalFormatting>
  <conditionalFormatting sqref="F69">
    <cfRule type="cellIs" dxfId="264" priority="31" stopIfTrue="1" operator="equal">
      <formula>"?"</formula>
    </cfRule>
  </conditionalFormatting>
  <conditionalFormatting sqref="F60:F61">
    <cfRule type="cellIs" dxfId="263" priority="27" stopIfTrue="1" operator="equal">
      <formula>"?"</formula>
    </cfRule>
  </conditionalFormatting>
  <conditionalFormatting sqref="D38:F38">
    <cfRule type="cellIs" dxfId="262" priority="29" stopIfTrue="1" operator="equal">
      <formula>"?"</formula>
    </cfRule>
  </conditionalFormatting>
  <conditionalFormatting sqref="D61:E61">
    <cfRule type="cellIs" dxfId="261" priority="28" stopIfTrue="1" operator="equal">
      <formula>"?"</formula>
    </cfRule>
  </conditionalFormatting>
  <conditionalFormatting sqref="F99:F100">
    <cfRule type="cellIs" dxfId="260" priority="26" stopIfTrue="1" operator="equal">
      <formula>"?"</formula>
    </cfRule>
  </conditionalFormatting>
  <conditionalFormatting sqref="F101:F103 D104:E104">
    <cfRule type="cellIs" dxfId="259" priority="25" stopIfTrue="1" operator="equal">
      <formula>"?"</formula>
    </cfRule>
  </conditionalFormatting>
  <conditionalFormatting sqref="F104">
    <cfRule type="cellIs" dxfId="258" priority="24" stopIfTrue="1" operator="equal">
      <formula>"?"</formula>
    </cfRule>
  </conditionalFormatting>
  <conditionalFormatting sqref="F110">
    <cfRule type="cellIs" dxfId="257" priority="23" stopIfTrue="1" operator="equal">
      <formula>"?"</formula>
    </cfRule>
  </conditionalFormatting>
  <conditionalFormatting sqref="F87">
    <cfRule type="cellIs" dxfId="256" priority="22" stopIfTrue="1" operator="equal">
      <formula>"?"</formula>
    </cfRule>
  </conditionalFormatting>
  <conditionalFormatting sqref="D78:F78">
    <cfRule type="cellIs" dxfId="255" priority="21" stopIfTrue="1" operator="equal">
      <formula>"?"</formula>
    </cfRule>
  </conditionalFormatting>
  <conditionalFormatting sqref="F93:F95">
    <cfRule type="cellIs" dxfId="254" priority="20" stopIfTrue="1" operator="equal">
      <formula>"?"</formula>
    </cfRule>
  </conditionalFormatting>
  <conditionalFormatting sqref="D91:E91">
    <cfRule type="cellIs" dxfId="253" priority="15" stopIfTrue="1" operator="equal">
      <formula>"?"</formula>
    </cfRule>
  </conditionalFormatting>
  <conditionalFormatting sqref="F66">
    <cfRule type="cellIs" dxfId="252" priority="16" stopIfTrue="1" operator="equal">
      <formula>"?"</formula>
    </cfRule>
  </conditionalFormatting>
  <conditionalFormatting sqref="F91">
    <cfRule type="cellIs" dxfId="251" priority="14" stopIfTrue="1" operator="equal">
      <formula>"?"</formula>
    </cfRule>
  </conditionalFormatting>
  <conditionalFormatting sqref="D125:F125">
    <cfRule type="cellIs" dxfId="250" priority="11" stopIfTrue="1" operator="equal">
      <formula>"?"</formula>
    </cfRule>
  </conditionalFormatting>
  <conditionalFormatting sqref="D124:E124">
    <cfRule type="cellIs" dxfId="249" priority="12" stopIfTrue="1" operator="equal">
      <formula>"?"</formula>
    </cfRule>
  </conditionalFormatting>
  <conditionalFormatting sqref="F124">
    <cfRule type="cellIs" dxfId="248" priority="10" stopIfTrue="1" operator="equal">
      <formula>"?"</formula>
    </cfRule>
  </conditionalFormatting>
  <conditionalFormatting sqref="D126:F126">
    <cfRule type="cellIs" dxfId="247" priority="13" stopIfTrue="1" operator="equal">
      <formula>"?"</formula>
    </cfRule>
  </conditionalFormatting>
  <conditionalFormatting sqref="E86">
    <cfRule type="cellIs" dxfId="246" priority="9" stopIfTrue="1" operator="equal">
      <formula>"?"</formula>
    </cfRule>
  </conditionalFormatting>
  <conditionalFormatting sqref="F86">
    <cfRule type="cellIs" dxfId="245" priority="8" stopIfTrue="1" operator="equal">
      <formula>"?"</formula>
    </cfRule>
  </conditionalFormatting>
  <conditionalFormatting sqref="D30">
    <cfRule type="cellIs" dxfId="244" priority="7" stopIfTrue="1" operator="equal">
      <formula>"?"</formula>
    </cfRule>
  </conditionalFormatting>
  <conditionalFormatting sqref="D32">
    <cfRule type="cellIs" dxfId="243" priority="6" stopIfTrue="1" operator="equal">
      <formula>"?"</formula>
    </cfRule>
  </conditionalFormatting>
  <conditionalFormatting sqref="D69">
    <cfRule type="cellIs" dxfId="242" priority="5" stopIfTrue="1" operator="equal">
      <formula>"?"</formula>
    </cfRule>
  </conditionalFormatting>
  <conditionalFormatting sqref="D74">
    <cfRule type="cellIs" dxfId="241" priority="4" stopIfTrue="1" operator="equal">
      <formula>"?"</formula>
    </cfRule>
  </conditionalFormatting>
  <conditionalFormatting sqref="D83">
    <cfRule type="cellIs" dxfId="240" priority="3" stopIfTrue="1" operator="equal">
      <formula>"?"</formula>
    </cfRule>
  </conditionalFormatting>
  <conditionalFormatting sqref="D86">
    <cfRule type="cellIs" dxfId="239" priority="2" stopIfTrue="1" operator="equal">
      <formula>"?"</formula>
    </cfRule>
  </conditionalFormatting>
  <conditionalFormatting sqref="D119">
    <cfRule type="cellIs" dxfId="238"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19685039370078741" bottom="0.31496062992125984" header="3.937007874015748E-2" footer="0.31496062992125984"/>
  <pageSetup paperSize="9" scale="13" fitToHeight="2" orientation="portrait" r:id="rId1"/>
  <headerFooter alignWithMargins="0"/>
  <rowBreaks count="1" manualBreakCount="1">
    <brk id="80"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10"/>
  </sheetPr>
  <dimension ref="A1"/>
  <sheetViews>
    <sheetView workbookViewId="0">
      <selection activeCell="I34" sqref="I34"/>
    </sheetView>
  </sheetViews>
  <sheetFormatPr defaultRowHeight="12.75"/>
  <sheetData/>
  <phoneticPr fontId="91"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50"/>
  <sheetViews>
    <sheetView view="pageBreakPreview" topLeftCell="B1" zoomScale="27" zoomScaleNormal="100" workbookViewId="0">
      <selection activeCell="D39" sqref="D39"/>
    </sheetView>
  </sheetViews>
  <sheetFormatPr defaultColWidth="28" defaultRowHeight="52.5" customHeight="1"/>
  <cols>
    <col min="1" max="1" width="15" style="23" hidden="1" customWidth="1"/>
    <col min="2" max="2" width="221.5703125" style="23" customWidth="1"/>
    <col min="3" max="3" width="21.42578125" style="23" customWidth="1"/>
    <col min="4" max="4" width="50.7109375" style="23" customWidth="1"/>
    <col min="5" max="5" width="20.5703125" style="23" customWidth="1"/>
    <col min="6" max="6" width="231.140625" style="23" customWidth="1"/>
    <col min="7" max="16384" width="28" style="23"/>
  </cols>
  <sheetData>
    <row r="1" spans="2:6" s="1" customFormat="1" ht="61.5" customHeight="1">
      <c r="B1" s="310" t="s">
        <v>468</v>
      </c>
      <c r="C1" s="311"/>
      <c r="D1" s="58" t="s">
        <v>469</v>
      </c>
      <c r="E1" s="314"/>
      <c r="F1" s="315"/>
    </row>
    <row r="2" spans="2:6" s="1" customFormat="1" ht="108" customHeight="1">
      <c r="B2" s="312"/>
      <c r="C2" s="313"/>
      <c r="D2" s="55" t="s">
        <v>470</v>
      </c>
      <c r="E2" s="316"/>
      <c r="F2" s="317"/>
    </row>
    <row r="3" spans="2:6" s="1" customFormat="1" ht="72" customHeight="1">
      <c r="B3" s="312"/>
      <c r="C3" s="313"/>
      <c r="D3" s="55">
        <v>1368</v>
      </c>
      <c r="E3" s="316"/>
      <c r="F3" s="317"/>
    </row>
    <row r="4" spans="2:6" s="1" customFormat="1" ht="69" customHeight="1">
      <c r="B4" s="312"/>
      <c r="C4" s="313"/>
      <c r="D4" s="55" t="s">
        <v>348</v>
      </c>
      <c r="E4" s="316"/>
      <c r="F4" s="317"/>
    </row>
    <row r="5" spans="2:6" s="1" customFormat="1" ht="61.5" customHeight="1">
      <c r="B5" s="312"/>
      <c r="C5" s="313"/>
      <c r="D5" s="56" t="s">
        <v>349</v>
      </c>
      <c r="E5" s="316"/>
      <c r="F5" s="317"/>
    </row>
    <row r="6" spans="2:6" s="41" customFormat="1" ht="69.75" customHeight="1">
      <c r="B6" s="318" t="s">
        <v>392</v>
      </c>
      <c r="C6" s="319"/>
      <c r="D6" s="42">
        <v>21850</v>
      </c>
      <c r="E6" s="320"/>
      <c r="F6" s="321"/>
    </row>
    <row r="7" spans="2:6" s="41" customFormat="1" ht="66.75" customHeight="1">
      <c r="B7" s="325" t="s">
        <v>204</v>
      </c>
      <c r="C7" s="326"/>
      <c r="D7" s="43" t="s">
        <v>471</v>
      </c>
      <c r="E7" s="320"/>
      <c r="F7" s="321"/>
    </row>
    <row r="8" spans="2:6" ht="60" customHeight="1">
      <c r="B8" s="59" t="s">
        <v>342</v>
      </c>
      <c r="C8" s="44" t="s">
        <v>394</v>
      </c>
      <c r="D8" s="45"/>
      <c r="E8" s="44" t="s">
        <v>394</v>
      </c>
      <c r="F8" s="60" t="s">
        <v>341</v>
      </c>
    </row>
    <row r="9" spans="2:6" ht="69.95" customHeight="1">
      <c r="B9" s="61" t="s">
        <v>40</v>
      </c>
      <c r="C9" s="46"/>
      <c r="D9" s="48" t="s">
        <v>396</v>
      </c>
      <c r="E9" s="49"/>
      <c r="F9" s="73"/>
    </row>
    <row r="10" spans="2:6" ht="69.95" customHeight="1">
      <c r="B10" s="61" t="s">
        <v>421</v>
      </c>
      <c r="C10" s="46"/>
      <c r="D10" s="48" t="s">
        <v>396</v>
      </c>
      <c r="E10" s="49"/>
      <c r="F10" s="73"/>
    </row>
    <row r="11" spans="2:6" ht="69.95" customHeight="1">
      <c r="B11" s="61" t="s">
        <v>99</v>
      </c>
      <c r="C11" s="46"/>
      <c r="D11" s="48" t="s">
        <v>396</v>
      </c>
      <c r="E11" s="49"/>
      <c r="F11" s="73"/>
    </row>
    <row r="12" spans="2:6" ht="69.95" customHeight="1">
      <c r="B12" s="61" t="s">
        <v>62</v>
      </c>
      <c r="C12" s="46"/>
      <c r="D12" s="48" t="s">
        <v>396</v>
      </c>
      <c r="E12" s="49"/>
      <c r="F12" s="73"/>
    </row>
    <row r="13" spans="2:6" ht="69.95" customHeight="1">
      <c r="B13" s="61" t="s">
        <v>63</v>
      </c>
      <c r="C13" s="46"/>
      <c r="D13" s="48" t="s">
        <v>396</v>
      </c>
      <c r="E13" s="49"/>
      <c r="F13" s="73"/>
    </row>
    <row r="14" spans="2:6" ht="69.95" customHeight="1">
      <c r="B14" s="61" t="s">
        <v>334</v>
      </c>
      <c r="C14" s="46" t="s">
        <v>398</v>
      </c>
      <c r="D14" s="48" t="s">
        <v>396</v>
      </c>
      <c r="E14" s="49" t="str">
        <f t="shared" ref="E14:E45" si="0">C14</f>
        <v>009</v>
      </c>
      <c r="F14" s="73"/>
    </row>
    <row r="15" spans="2:6" ht="69.95" customHeight="1">
      <c r="B15" s="61" t="s">
        <v>71</v>
      </c>
      <c r="C15" s="46" t="s">
        <v>151</v>
      </c>
      <c r="D15" s="51">
        <v>130</v>
      </c>
      <c r="E15" s="49" t="str">
        <f t="shared" si="0"/>
        <v>018</v>
      </c>
      <c r="F15" s="73"/>
    </row>
    <row r="16" spans="2:6" ht="69.95" customHeight="1">
      <c r="B16" s="61" t="s">
        <v>303</v>
      </c>
      <c r="C16" s="46" t="s">
        <v>415</v>
      </c>
      <c r="D16" s="48" t="s">
        <v>396</v>
      </c>
      <c r="E16" s="49" t="str">
        <f t="shared" si="0"/>
        <v>023</v>
      </c>
      <c r="F16" s="73"/>
    </row>
    <row r="17" spans="2:6" ht="69.95" customHeight="1">
      <c r="B17" s="61" t="s">
        <v>387</v>
      </c>
      <c r="C17" s="46" t="s">
        <v>399</v>
      </c>
      <c r="D17" s="51" t="s">
        <v>397</v>
      </c>
      <c r="E17" s="49" t="str">
        <f t="shared" si="0"/>
        <v>025</v>
      </c>
      <c r="F17" s="73"/>
    </row>
    <row r="18" spans="2:6" ht="69.95" customHeight="1">
      <c r="B18" s="61" t="s">
        <v>594</v>
      </c>
      <c r="C18" s="46" t="s">
        <v>255</v>
      </c>
      <c r="D18" s="48" t="s">
        <v>396</v>
      </c>
      <c r="E18" s="49" t="str">
        <f t="shared" si="0"/>
        <v>028</v>
      </c>
      <c r="F18" s="73"/>
    </row>
    <row r="19" spans="2:6" ht="102.75" customHeight="1">
      <c r="B19" s="77" t="s">
        <v>119</v>
      </c>
      <c r="C19" s="46" t="s">
        <v>400</v>
      </c>
      <c r="D19" s="48" t="s">
        <v>396</v>
      </c>
      <c r="E19" s="49" t="str">
        <f t="shared" si="0"/>
        <v>041</v>
      </c>
      <c r="F19" s="73"/>
    </row>
    <row r="20" spans="2:6" ht="69.95" customHeight="1">
      <c r="B20" s="61" t="s">
        <v>169</v>
      </c>
      <c r="C20" s="54" t="s">
        <v>168</v>
      </c>
      <c r="D20" s="48" t="s">
        <v>396</v>
      </c>
      <c r="E20" s="49" t="str">
        <f t="shared" si="0"/>
        <v>052</v>
      </c>
      <c r="F20" s="73"/>
    </row>
    <row r="21" spans="2:6" ht="69.95" customHeight="1">
      <c r="B21" s="61" t="s">
        <v>451</v>
      </c>
      <c r="C21" s="46" t="s">
        <v>452</v>
      </c>
      <c r="D21" s="51">
        <v>40</v>
      </c>
      <c r="E21" s="49" t="str">
        <f t="shared" si="0"/>
        <v>064</v>
      </c>
      <c r="F21" s="73" t="s">
        <v>476</v>
      </c>
    </row>
    <row r="22" spans="2:6" ht="69.95" customHeight="1">
      <c r="B22" s="61" t="s">
        <v>138</v>
      </c>
      <c r="C22" s="46" t="s">
        <v>449</v>
      </c>
      <c r="D22" s="51">
        <v>160</v>
      </c>
      <c r="E22" s="49" t="str">
        <f t="shared" si="0"/>
        <v>070</v>
      </c>
      <c r="F22" s="73"/>
    </row>
    <row r="23" spans="2:6" ht="69.95" customHeight="1">
      <c r="B23" s="61" t="s">
        <v>401</v>
      </c>
      <c r="C23" s="46" t="s">
        <v>402</v>
      </c>
      <c r="D23" s="48" t="s">
        <v>396</v>
      </c>
      <c r="E23" s="49" t="str">
        <f t="shared" si="0"/>
        <v>097</v>
      </c>
      <c r="F23" s="73"/>
    </row>
    <row r="24" spans="2:6" ht="69.95" customHeight="1">
      <c r="B24" s="239" t="s">
        <v>420</v>
      </c>
      <c r="C24" s="46">
        <v>102</v>
      </c>
      <c r="D24" s="51">
        <v>160</v>
      </c>
      <c r="E24" s="240">
        <f t="shared" si="0"/>
        <v>102</v>
      </c>
      <c r="F24" s="237" t="s">
        <v>16</v>
      </c>
    </row>
    <row r="25" spans="2:6" ht="69.95" customHeight="1">
      <c r="B25" s="61" t="s">
        <v>304</v>
      </c>
      <c r="C25" s="46" t="s">
        <v>257</v>
      </c>
      <c r="D25" s="48" t="s">
        <v>396</v>
      </c>
      <c r="E25" s="49" t="str">
        <f t="shared" si="0"/>
        <v>132</v>
      </c>
      <c r="F25" s="73"/>
    </row>
    <row r="26" spans="2:6" ht="69.95" customHeight="1">
      <c r="B26" s="61" t="s">
        <v>252</v>
      </c>
      <c r="C26" s="46" t="s">
        <v>456</v>
      </c>
      <c r="D26" s="48" t="s">
        <v>396</v>
      </c>
      <c r="E26" s="49" t="str">
        <f t="shared" si="0"/>
        <v>140</v>
      </c>
      <c r="F26" s="73" t="s">
        <v>477</v>
      </c>
    </row>
    <row r="27" spans="2:6" ht="86.25" customHeight="1">
      <c r="B27" s="239" t="s">
        <v>412</v>
      </c>
      <c r="C27" s="235">
        <v>177</v>
      </c>
      <c r="D27" s="51">
        <v>670</v>
      </c>
      <c r="E27" s="236">
        <f t="shared" si="0"/>
        <v>177</v>
      </c>
      <c r="F27" s="237" t="s">
        <v>247</v>
      </c>
    </row>
    <row r="28" spans="2:6" ht="69.95" customHeight="1">
      <c r="B28" s="61" t="s">
        <v>305</v>
      </c>
      <c r="C28" s="46" t="s">
        <v>258</v>
      </c>
      <c r="D28" s="48" t="s">
        <v>396</v>
      </c>
      <c r="E28" s="49" t="str">
        <f t="shared" si="0"/>
        <v>195</v>
      </c>
      <c r="F28" s="73"/>
    </row>
    <row r="29" spans="2:6" ht="86.25" customHeight="1">
      <c r="B29" s="239" t="s">
        <v>307</v>
      </c>
      <c r="C29" s="235">
        <v>211</v>
      </c>
      <c r="D29" s="51">
        <v>1250</v>
      </c>
      <c r="E29" s="236">
        <f t="shared" si="0"/>
        <v>211</v>
      </c>
      <c r="F29" s="237" t="s">
        <v>578</v>
      </c>
    </row>
    <row r="30" spans="2:6" ht="86.25" customHeight="1">
      <c r="B30" s="61" t="s">
        <v>306</v>
      </c>
      <c r="C30" s="46" t="s">
        <v>261</v>
      </c>
      <c r="D30" s="51">
        <v>1330</v>
      </c>
      <c r="E30" s="49" t="str">
        <f t="shared" si="0"/>
        <v>212</v>
      </c>
      <c r="F30" s="74" t="s">
        <v>577</v>
      </c>
    </row>
    <row r="31" spans="2:6" ht="69.95" customHeight="1">
      <c r="B31" s="61" t="s">
        <v>140</v>
      </c>
      <c r="C31" s="46" t="s">
        <v>262</v>
      </c>
      <c r="D31" s="51">
        <v>310</v>
      </c>
      <c r="E31" s="49" t="str">
        <f t="shared" si="0"/>
        <v>213</v>
      </c>
      <c r="F31" s="73" t="s">
        <v>213</v>
      </c>
    </row>
    <row r="32" spans="2:6" ht="69.95" customHeight="1">
      <c r="B32" s="61" t="s">
        <v>308</v>
      </c>
      <c r="C32" s="46" t="s">
        <v>263</v>
      </c>
      <c r="D32" s="51">
        <v>720</v>
      </c>
      <c r="E32" s="49" t="str">
        <f t="shared" si="0"/>
        <v>230</v>
      </c>
      <c r="F32" s="73" t="s">
        <v>17</v>
      </c>
    </row>
    <row r="33" spans="2:6" ht="69.95" customHeight="1">
      <c r="B33" s="61" t="s">
        <v>386</v>
      </c>
      <c r="C33" s="46" t="s">
        <v>264</v>
      </c>
      <c r="D33" s="48" t="s">
        <v>396</v>
      </c>
      <c r="E33" s="49" t="str">
        <f t="shared" si="0"/>
        <v>245</v>
      </c>
      <c r="F33" s="73"/>
    </row>
    <row r="34" spans="2:6" ht="108" customHeight="1">
      <c r="B34" s="77" t="s">
        <v>590</v>
      </c>
      <c r="C34" s="46" t="s">
        <v>363</v>
      </c>
      <c r="D34" s="51">
        <v>250</v>
      </c>
      <c r="E34" s="49" t="str">
        <f t="shared" si="0"/>
        <v>253</v>
      </c>
      <c r="F34" s="134" t="s">
        <v>344</v>
      </c>
    </row>
    <row r="35" spans="2:6" ht="69.95" customHeight="1">
      <c r="B35" s="61" t="s">
        <v>242</v>
      </c>
      <c r="C35" s="46" t="s">
        <v>266</v>
      </c>
      <c r="D35" s="51">
        <v>170</v>
      </c>
      <c r="E35" s="49" t="str">
        <f t="shared" si="0"/>
        <v>275</v>
      </c>
      <c r="F35" s="73"/>
    </row>
    <row r="36" spans="2:6" ht="69.95" customHeight="1">
      <c r="B36" s="61" t="s">
        <v>309</v>
      </c>
      <c r="C36" s="46" t="s">
        <v>267</v>
      </c>
      <c r="D36" s="48" t="s">
        <v>396</v>
      </c>
      <c r="E36" s="49" t="str">
        <f t="shared" si="0"/>
        <v>320</v>
      </c>
      <c r="F36" s="73"/>
    </row>
    <row r="37" spans="2:6" ht="86.25" customHeight="1">
      <c r="B37" s="239" t="s">
        <v>47</v>
      </c>
      <c r="C37" s="235">
        <v>321</v>
      </c>
      <c r="D37" s="51">
        <v>310</v>
      </c>
      <c r="E37" s="236">
        <f t="shared" si="0"/>
        <v>321</v>
      </c>
      <c r="F37" s="237" t="s">
        <v>584</v>
      </c>
    </row>
    <row r="38" spans="2:6" ht="69.95" customHeight="1">
      <c r="B38" s="61" t="s">
        <v>310</v>
      </c>
      <c r="C38" s="46" t="s">
        <v>269</v>
      </c>
      <c r="D38" s="48" t="s">
        <v>396</v>
      </c>
      <c r="E38" s="49" t="str">
        <f t="shared" si="0"/>
        <v>339</v>
      </c>
      <c r="F38" s="73"/>
    </row>
    <row r="39" spans="2:6" ht="69.95" customHeight="1">
      <c r="B39" s="61" t="s">
        <v>388</v>
      </c>
      <c r="C39" s="46" t="s">
        <v>270</v>
      </c>
      <c r="D39" s="51">
        <v>160</v>
      </c>
      <c r="E39" s="49" t="str">
        <f t="shared" si="0"/>
        <v>341</v>
      </c>
      <c r="F39" s="73" t="s">
        <v>18</v>
      </c>
    </row>
    <row r="40" spans="2:6" ht="105.75" customHeight="1">
      <c r="B40" s="61" t="s">
        <v>406</v>
      </c>
      <c r="C40" s="46" t="s">
        <v>271</v>
      </c>
      <c r="D40" s="51">
        <v>310</v>
      </c>
      <c r="E40" s="49" t="str">
        <f t="shared" si="0"/>
        <v>377</v>
      </c>
      <c r="F40" s="74" t="s">
        <v>576</v>
      </c>
    </row>
    <row r="41" spans="2:6" ht="69.95" customHeight="1">
      <c r="B41" s="61" t="s">
        <v>48</v>
      </c>
      <c r="C41" s="46" t="s">
        <v>272</v>
      </c>
      <c r="D41" s="48" t="s">
        <v>396</v>
      </c>
      <c r="E41" s="49" t="str">
        <f t="shared" si="0"/>
        <v>392</v>
      </c>
      <c r="F41" s="73"/>
    </row>
    <row r="42" spans="2:6" ht="69.95" customHeight="1">
      <c r="B42" s="61" t="s">
        <v>142</v>
      </c>
      <c r="C42" s="46" t="s">
        <v>273</v>
      </c>
      <c r="D42" s="51">
        <v>1220</v>
      </c>
      <c r="E42" s="49" t="str">
        <f t="shared" si="0"/>
        <v>400</v>
      </c>
      <c r="F42" s="73" t="s">
        <v>585</v>
      </c>
    </row>
    <row r="43" spans="2:6" ht="69.95" customHeight="1">
      <c r="B43" s="61" t="s">
        <v>422</v>
      </c>
      <c r="C43" s="46" t="s">
        <v>275</v>
      </c>
      <c r="D43" s="51">
        <v>260</v>
      </c>
      <c r="E43" s="49" t="str">
        <f t="shared" si="0"/>
        <v>416</v>
      </c>
      <c r="F43" s="73"/>
    </row>
    <row r="44" spans="2:6" ht="69.95" customHeight="1">
      <c r="B44" s="61" t="s">
        <v>146</v>
      </c>
      <c r="C44" s="46" t="s">
        <v>282</v>
      </c>
      <c r="D44" s="51">
        <v>210</v>
      </c>
      <c r="E44" s="49" t="str">
        <f t="shared" si="0"/>
        <v>452</v>
      </c>
      <c r="F44" s="73" t="s">
        <v>0</v>
      </c>
    </row>
    <row r="45" spans="2:6" ht="69.95" customHeight="1">
      <c r="B45" s="61" t="s">
        <v>322</v>
      </c>
      <c r="C45" s="46" t="s">
        <v>283</v>
      </c>
      <c r="D45" s="48" t="s">
        <v>396</v>
      </c>
      <c r="E45" s="49" t="str">
        <f t="shared" si="0"/>
        <v>454</v>
      </c>
      <c r="F45" s="73" t="s">
        <v>34</v>
      </c>
    </row>
    <row r="46" spans="2:6" ht="69.95" customHeight="1">
      <c r="B46" s="61" t="s">
        <v>245</v>
      </c>
      <c r="C46" s="46" t="s">
        <v>274</v>
      </c>
      <c r="D46" s="48" t="s">
        <v>396</v>
      </c>
      <c r="E46" s="49" t="str">
        <f t="shared" ref="E46:E77" si="1">C46</f>
        <v>40Y</v>
      </c>
      <c r="F46" s="73" t="s">
        <v>246</v>
      </c>
    </row>
    <row r="47" spans="2:6" ht="69.95" customHeight="1">
      <c r="B47" s="61" t="s">
        <v>66</v>
      </c>
      <c r="C47" s="46" t="s">
        <v>453</v>
      </c>
      <c r="D47" s="51" t="s">
        <v>397</v>
      </c>
      <c r="E47" s="49" t="str">
        <f t="shared" si="1"/>
        <v>41A</v>
      </c>
      <c r="F47" s="73"/>
    </row>
    <row r="48" spans="2:6" ht="69.95" customHeight="1">
      <c r="B48" s="61" t="s">
        <v>316</v>
      </c>
      <c r="C48" s="46" t="s">
        <v>278</v>
      </c>
      <c r="D48" s="48" t="s">
        <v>396</v>
      </c>
      <c r="E48" s="49" t="str">
        <f t="shared" si="1"/>
        <v>42F</v>
      </c>
      <c r="F48" s="73"/>
    </row>
    <row r="49" spans="2:6" ht="69.95" customHeight="1">
      <c r="B49" s="61" t="s">
        <v>328</v>
      </c>
      <c r="C49" s="46" t="s">
        <v>284</v>
      </c>
      <c r="D49" s="48" t="s">
        <v>396</v>
      </c>
      <c r="E49" s="49" t="str">
        <f t="shared" si="1"/>
        <v>48F</v>
      </c>
      <c r="F49" s="73"/>
    </row>
    <row r="50" spans="2:6" ht="69.95" customHeight="1">
      <c r="B50" s="61" t="s">
        <v>143</v>
      </c>
      <c r="C50" s="46" t="s">
        <v>454</v>
      </c>
      <c r="D50" s="51">
        <v>160</v>
      </c>
      <c r="E50" s="49" t="str">
        <f t="shared" si="1"/>
        <v>4CS</v>
      </c>
      <c r="F50" s="73" t="s">
        <v>575</v>
      </c>
    </row>
    <row r="51" spans="2:6" ht="89.25" customHeight="1">
      <c r="B51" s="239" t="s">
        <v>244</v>
      </c>
      <c r="C51" s="235" t="s">
        <v>144</v>
      </c>
      <c r="D51" s="51">
        <v>1520</v>
      </c>
      <c r="E51" s="236" t="str">
        <f t="shared" si="1"/>
        <v>4CU</v>
      </c>
      <c r="F51" s="237" t="s">
        <v>25</v>
      </c>
    </row>
    <row r="52" spans="2:6" ht="69.95" customHeight="1">
      <c r="B52" s="61" t="s">
        <v>311</v>
      </c>
      <c r="C52" s="46" t="s">
        <v>391</v>
      </c>
      <c r="D52" s="51">
        <v>0</v>
      </c>
      <c r="E52" s="49" t="str">
        <f t="shared" si="1"/>
        <v>4FU</v>
      </c>
      <c r="F52" s="73" t="s">
        <v>38</v>
      </c>
    </row>
    <row r="53" spans="2:6" ht="69.95" customHeight="1">
      <c r="B53" s="61" t="s">
        <v>158</v>
      </c>
      <c r="C53" s="46" t="s">
        <v>41</v>
      </c>
      <c r="D53" s="48" t="s">
        <v>396</v>
      </c>
      <c r="E53" s="49" t="str">
        <f t="shared" si="1"/>
        <v>4GF</v>
      </c>
      <c r="F53" s="73"/>
    </row>
    <row r="54" spans="2:6" ht="69.95" customHeight="1">
      <c r="B54" s="61" t="s">
        <v>313</v>
      </c>
      <c r="C54" s="46" t="s">
        <v>312</v>
      </c>
      <c r="D54" s="51" t="s">
        <v>397</v>
      </c>
      <c r="E54" s="49" t="str">
        <f t="shared" si="1"/>
        <v>4MN</v>
      </c>
      <c r="F54" s="73"/>
    </row>
    <row r="55" spans="2:6" ht="69.95" customHeight="1">
      <c r="B55" s="61" t="s">
        <v>314</v>
      </c>
      <c r="C55" s="46" t="s">
        <v>414</v>
      </c>
      <c r="D55" s="51">
        <v>210</v>
      </c>
      <c r="E55" s="49" t="str">
        <f t="shared" si="1"/>
        <v>4MP</v>
      </c>
      <c r="F55" s="73"/>
    </row>
    <row r="56" spans="2:6" ht="69.95" customHeight="1">
      <c r="B56" s="61" t="s">
        <v>315</v>
      </c>
      <c r="C56" s="46" t="s">
        <v>285</v>
      </c>
      <c r="D56" s="48" t="s">
        <v>396</v>
      </c>
      <c r="E56" s="49" t="str">
        <f t="shared" si="1"/>
        <v>4MQ</v>
      </c>
      <c r="F56" s="73"/>
    </row>
    <row r="57" spans="2:6" ht="69.95" customHeight="1">
      <c r="B57" s="61" t="s">
        <v>93</v>
      </c>
      <c r="C57" s="46" t="s">
        <v>460</v>
      </c>
      <c r="D57" s="51">
        <v>160</v>
      </c>
      <c r="E57" s="49" t="str">
        <f t="shared" si="1"/>
        <v>4RR</v>
      </c>
      <c r="F57" s="73" t="s">
        <v>579</v>
      </c>
    </row>
    <row r="58" spans="2:6" ht="84" customHeight="1">
      <c r="B58" s="239" t="s">
        <v>98</v>
      </c>
      <c r="C58" s="235" t="s">
        <v>385</v>
      </c>
      <c r="D58" s="51">
        <v>410</v>
      </c>
      <c r="E58" s="236" t="str">
        <f t="shared" si="1"/>
        <v>4SU</v>
      </c>
      <c r="F58" s="237" t="s">
        <v>586</v>
      </c>
    </row>
    <row r="59" spans="2:6" ht="69.95" customHeight="1">
      <c r="B59" s="61" t="s">
        <v>126</v>
      </c>
      <c r="C59" s="46" t="s">
        <v>286</v>
      </c>
      <c r="D59" s="48" t="s">
        <v>396</v>
      </c>
      <c r="E59" s="49" t="str">
        <f t="shared" si="1"/>
        <v>4UE</v>
      </c>
      <c r="F59" s="73"/>
    </row>
    <row r="60" spans="2:6" ht="69.95" customHeight="1">
      <c r="B60" s="61" t="s">
        <v>852</v>
      </c>
      <c r="C60" s="46" t="s">
        <v>466</v>
      </c>
      <c r="D60" s="51">
        <v>60</v>
      </c>
      <c r="E60" s="49" t="str">
        <f t="shared" si="1"/>
        <v>4YV</v>
      </c>
      <c r="F60" s="238" t="s">
        <v>212</v>
      </c>
    </row>
    <row r="61" spans="2:6" ht="69.95" customHeight="1">
      <c r="B61" s="61" t="s">
        <v>332</v>
      </c>
      <c r="C61" s="46" t="s">
        <v>287</v>
      </c>
      <c r="D61" s="48" t="s">
        <v>396</v>
      </c>
      <c r="E61" s="49" t="str">
        <f t="shared" si="1"/>
        <v>505</v>
      </c>
      <c r="F61" s="73"/>
    </row>
    <row r="62" spans="2:6" ht="69.95" customHeight="1">
      <c r="B62" s="61" t="s">
        <v>118</v>
      </c>
      <c r="C62" s="46" t="s">
        <v>288</v>
      </c>
      <c r="D62" s="51">
        <v>110</v>
      </c>
      <c r="E62" s="49" t="str">
        <f t="shared" si="1"/>
        <v>525</v>
      </c>
      <c r="F62" s="73" t="s">
        <v>19</v>
      </c>
    </row>
    <row r="63" spans="2:6" ht="69.95" customHeight="1">
      <c r="B63" s="61" t="s">
        <v>133</v>
      </c>
      <c r="C63" s="46" t="s">
        <v>289</v>
      </c>
      <c r="D63" s="48" t="s">
        <v>396</v>
      </c>
      <c r="E63" s="49" t="str">
        <f t="shared" si="1"/>
        <v>52A</v>
      </c>
      <c r="F63" s="73"/>
    </row>
    <row r="64" spans="2:6" ht="69.95" customHeight="1">
      <c r="B64" s="61" t="s">
        <v>117</v>
      </c>
      <c r="C64" s="46" t="s">
        <v>290</v>
      </c>
      <c r="D64" s="51">
        <v>260</v>
      </c>
      <c r="E64" s="49" t="str">
        <f t="shared" si="1"/>
        <v>52B</v>
      </c>
      <c r="F64" s="73" t="s">
        <v>20</v>
      </c>
    </row>
    <row r="65" spans="2:6" ht="102.75" customHeight="1">
      <c r="B65" s="77" t="s">
        <v>591</v>
      </c>
      <c r="C65" s="46" t="s">
        <v>51</v>
      </c>
      <c r="D65" s="51">
        <v>460</v>
      </c>
      <c r="E65" s="49" t="str">
        <f t="shared" si="1"/>
        <v>57J</v>
      </c>
      <c r="F65" s="137" t="s">
        <v>345</v>
      </c>
    </row>
    <row r="66" spans="2:6" ht="69.95" customHeight="1">
      <c r="B66" s="61" t="s">
        <v>167</v>
      </c>
      <c r="C66" s="46" t="s">
        <v>292</v>
      </c>
      <c r="D66" s="48" t="s">
        <v>396</v>
      </c>
      <c r="E66" s="49" t="str">
        <f t="shared" si="1"/>
        <v>5DE</v>
      </c>
      <c r="F66" s="73"/>
    </row>
    <row r="67" spans="2:6" ht="69.95" customHeight="1">
      <c r="B67" s="61" t="s">
        <v>113</v>
      </c>
      <c r="C67" s="46" t="s">
        <v>112</v>
      </c>
      <c r="D67" s="51">
        <v>40</v>
      </c>
      <c r="E67" s="49" t="str">
        <f t="shared" si="1"/>
        <v>5KW</v>
      </c>
      <c r="F67" s="73" t="s">
        <v>587</v>
      </c>
    </row>
    <row r="68" spans="2:6" ht="69.95" customHeight="1">
      <c r="B68" s="61" t="s">
        <v>115</v>
      </c>
      <c r="C68" s="46" t="s">
        <v>116</v>
      </c>
      <c r="D68" s="48" t="s">
        <v>396</v>
      </c>
      <c r="E68" s="49" t="str">
        <f t="shared" si="1"/>
        <v>5VF</v>
      </c>
      <c r="F68" s="73"/>
    </row>
    <row r="69" spans="2:6" ht="69.95" customHeight="1">
      <c r="B69" s="61" t="s">
        <v>160</v>
      </c>
      <c r="C69" s="46" t="s">
        <v>294</v>
      </c>
      <c r="D69" s="48" t="s">
        <v>396</v>
      </c>
      <c r="E69" s="49" t="str">
        <f t="shared" si="1"/>
        <v>614</v>
      </c>
      <c r="F69" s="73"/>
    </row>
    <row r="70" spans="2:6" ht="69.95" customHeight="1">
      <c r="B70" s="61" t="s">
        <v>122</v>
      </c>
      <c r="C70" s="46" t="s">
        <v>295</v>
      </c>
      <c r="D70" s="48" t="s">
        <v>396</v>
      </c>
      <c r="E70" s="49" t="str">
        <f t="shared" si="1"/>
        <v>693</v>
      </c>
      <c r="F70" s="73" t="s">
        <v>35</v>
      </c>
    </row>
    <row r="71" spans="2:6" ht="69.95" customHeight="1">
      <c r="B71" s="61" t="s">
        <v>114</v>
      </c>
      <c r="C71" s="46" t="s">
        <v>2</v>
      </c>
      <c r="D71" s="51">
        <v>310</v>
      </c>
      <c r="E71" s="49" t="str">
        <f t="shared" si="1"/>
        <v>65W</v>
      </c>
      <c r="F71" s="73" t="s">
        <v>31</v>
      </c>
    </row>
    <row r="72" spans="2:6" ht="92.25" customHeight="1">
      <c r="B72" s="61" t="s">
        <v>162</v>
      </c>
      <c r="C72" s="46" t="s">
        <v>46</v>
      </c>
      <c r="D72" s="51">
        <v>60</v>
      </c>
      <c r="E72" s="49" t="str">
        <f t="shared" si="1"/>
        <v>68R</v>
      </c>
      <c r="F72" s="74" t="s">
        <v>22</v>
      </c>
    </row>
    <row r="73" spans="2:6" ht="89.25" customHeight="1">
      <c r="B73" s="239" t="s">
        <v>243</v>
      </c>
      <c r="C73" s="235" t="s">
        <v>14</v>
      </c>
      <c r="D73" s="51">
        <v>1730</v>
      </c>
      <c r="E73" s="236" t="str">
        <f t="shared" si="1"/>
        <v>6BT</v>
      </c>
      <c r="F73" s="237" t="s">
        <v>147</v>
      </c>
    </row>
    <row r="74" spans="2:6" ht="105.75" customHeight="1">
      <c r="B74" s="77" t="s">
        <v>241</v>
      </c>
      <c r="C74" s="46" t="s">
        <v>240</v>
      </c>
      <c r="D74" s="51">
        <v>220</v>
      </c>
      <c r="E74" s="49" t="str">
        <f t="shared" si="1"/>
        <v>6FV</v>
      </c>
      <c r="F74" s="73" t="s">
        <v>21</v>
      </c>
    </row>
    <row r="75" spans="2:6" ht="69.95" customHeight="1">
      <c r="B75" s="61" t="s">
        <v>123</v>
      </c>
      <c r="C75" s="46" t="s">
        <v>296</v>
      </c>
      <c r="D75" s="51">
        <v>30</v>
      </c>
      <c r="E75" s="49" t="str">
        <f t="shared" si="1"/>
        <v>709</v>
      </c>
      <c r="F75" s="73" t="s">
        <v>24</v>
      </c>
    </row>
    <row r="76" spans="2:6" ht="86.25" customHeight="1">
      <c r="B76" s="239" t="s">
        <v>148</v>
      </c>
      <c r="C76" s="235">
        <v>717</v>
      </c>
      <c r="D76" s="48" t="s">
        <v>396</v>
      </c>
      <c r="E76" s="236">
        <f t="shared" si="1"/>
        <v>717</v>
      </c>
      <c r="F76" s="241"/>
    </row>
    <row r="77" spans="2:6" ht="78" customHeight="1">
      <c r="B77" s="61" t="s">
        <v>101</v>
      </c>
      <c r="C77" s="46" t="s">
        <v>298</v>
      </c>
      <c r="D77" s="51">
        <v>820</v>
      </c>
      <c r="E77" s="49" t="str">
        <f t="shared" si="1"/>
        <v>718</v>
      </c>
      <c r="F77" s="74" t="s">
        <v>23</v>
      </c>
    </row>
    <row r="78" spans="2:6" ht="69.95" customHeight="1">
      <c r="B78" s="61" t="s">
        <v>306</v>
      </c>
      <c r="C78" s="46" t="s">
        <v>124</v>
      </c>
      <c r="D78" s="51">
        <v>1120</v>
      </c>
      <c r="E78" s="49" t="str">
        <f t="shared" ref="E78:E84" si="2">C78</f>
        <v>727</v>
      </c>
      <c r="F78" s="73" t="s">
        <v>248</v>
      </c>
    </row>
    <row r="79" spans="2:6" ht="69.95" customHeight="1">
      <c r="B79" s="61" t="s">
        <v>125</v>
      </c>
      <c r="C79" s="46" t="s">
        <v>299</v>
      </c>
      <c r="D79" s="51">
        <v>720</v>
      </c>
      <c r="E79" s="49" t="str">
        <f t="shared" si="2"/>
        <v>732</v>
      </c>
      <c r="F79" s="73" t="s">
        <v>581</v>
      </c>
    </row>
    <row r="80" spans="2:6" ht="69.95" customHeight="1">
      <c r="B80" s="61" t="s">
        <v>352</v>
      </c>
      <c r="C80" s="46" t="s">
        <v>301</v>
      </c>
      <c r="D80" s="48" t="s">
        <v>396</v>
      </c>
      <c r="E80" s="49" t="str">
        <f t="shared" si="2"/>
        <v>923</v>
      </c>
      <c r="F80" s="73"/>
    </row>
    <row r="81" spans="2:6" ht="69.95" customHeight="1">
      <c r="B81" s="61" t="s">
        <v>129</v>
      </c>
      <c r="C81" s="46" t="s">
        <v>128</v>
      </c>
      <c r="D81" s="51">
        <v>110</v>
      </c>
      <c r="E81" s="49" t="str">
        <f t="shared" si="2"/>
        <v>924</v>
      </c>
      <c r="F81" s="73"/>
    </row>
    <row r="82" spans="2:6" ht="69.95" customHeight="1">
      <c r="B82" s="61" t="s">
        <v>130</v>
      </c>
      <c r="C82" s="46" t="s">
        <v>302</v>
      </c>
      <c r="D82" s="51">
        <v>310</v>
      </c>
      <c r="E82" s="49" t="str">
        <f t="shared" si="2"/>
        <v>926</v>
      </c>
      <c r="F82" s="73" t="s">
        <v>575</v>
      </c>
    </row>
    <row r="83" spans="2:6" ht="69.95" customHeight="1">
      <c r="B83" s="61" t="s">
        <v>132</v>
      </c>
      <c r="C83" s="46" t="s">
        <v>131</v>
      </c>
      <c r="D83" s="48" t="s">
        <v>396</v>
      </c>
      <c r="E83" s="49" t="str">
        <f t="shared" si="2"/>
        <v>976</v>
      </c>
      <c r="F83" s="73"/>
    </row>
    <row r="84" spans="2:6" ht="69.95" customHeight="1">
      <c r="B84" s="126" t="s">
        <v>135</v>
      </c>
      <c r="C84" s="127" t="s">
        <v>134</v>
      </c>
      <c r="D84" s="128" t="s">
        <v>396</v>
      </c>
      <c r="E84" s="129" t="str">
        <f t="shared" si="2"/>
        <v>989</v>
      </c>
      <c r="F84" s="130"/>
    </row>
    <row r="85" spans="2:6" s="1" customFormat="1" ht="69.95" customHeight="1">
      <c r="B85" s="337" t="s">
        <v>350</v>
      </c>
      <c r="C85" s="337"/>
      <c r="D85" s="337"/>
      <c r="E85" s="337"/>
      <c r="F85" s="337"/>
    </row>
    <row r="86" spans="2:6" ht="69.95" customHeight="1">
      <c r="B86" s="61" t="s">
        <v>317</v>
      </c>
      <c r="C86" s="46" t="s">
        <v>276</v>
      </c>
      <c r="D86" s="51">
        <v>410</v>
      </c>
      <c r="E86" s="49" t="str">
        <f t="shared" ref="E86:E92" si="3">C86</f>
        <v>420</v>
      </c>
      <c r="F86" s="73"/>
    </row>
    <row r="87" spans="2:6" ht="69.95" customHeight="1">
      <c r="B87" s="61" t="s">
        <v>318</v>
      </c>
      <c r="C87" s="46" t="s">
        <v>277</v>
      </c>
      <c r="D87" s="51">
        <v>410</v>
      </c>
      <c r="E87" s="49" t="str">
        <f t="shared" si="3"/>
        <v>421</v>
      </c>
      <c r="F87" s="73"/>
    </row>
    <row r="88" spans="2:6" ht="69.95" customHeight="1">
      <c r="B88" s="61" t="s">
        <v>321</v>
      </c>
      <c r="C88" s="46" t="s">
        <v>280</v>
      </c>
      <c r="D88" s="48" t="s">
        <v>396</v>
      </c>
      <c r="E88" s="49" t="str">
        <f t="shared" si="3"/>
        <v>433</v>
      </c>
      <c r="F88" s="122"/>
    </row>
    <row r="89" spans="2:6" ht="69.95" customHeight="1">
      <c r="B89" s="61" t="s">
        <v>137</v>
      </c>
      <c r="C89" s="46" t="s">
        <v>450</v>
      </c>
      <c r="D89" s="51">
        <v>820</v>
      </c>
      <c r="E89" s="49" t="str">
        <f t="shared" si="3"/>
        <v>435</v>
      </c>
      <c r="F89" s="73"/>
    </row>
    <row r="90" spans="2:6" ht="69.95" customHeight="1">
      <c r="B90" s="61" t="s">
        <v>136</v>
      </c>
      <c r="C90" s="46" t="s">
        <v>281</v>
      </c>
      <c r="D90" s="51">
        <v>820</v>
      </c>
      <c r="E90" s="49" t="str">
        <f t="shared" si="3"/>
        <v>439</v>
      </c>
      <c r="F90" s="73"/>
    </row>
    <row r="91" spans="2:6" ht="69.95" customHeight="1">
      <c r="B91" s="61" t="s">
        <v>595</v>
      </c>
      <c r="C91" s="222" t="s">
        <v>543</v>
      </c>
      <c r="D91" s="51" t="s">
        <v>397</v>
      </c>
      <c r="E91" s="223" t="str">
        <f t="shared" si="3"/>
        <v>5A6</v>
      </c>
      <c r="F91" s="234"/>
    </row>
    <row r="92" spans="2:6" ht="69.95" customHeight="1">
      <c r="B92" s="231" t="s">
        <v>97</v>
      </c>
      <c r="C92" s="222" t="s">
        <v>565</v>
      </c>
      <c r="D92" s="51">
        <v>820</v>
      </c>
      <c r="E92" s="223" t="str">
        <f t="shared" si="3"/>
        <v>55Ε</v>
      </c>
      <c r="F92" s="232" t="s">
        <v>566</v>
      </c>
    </row>
    <row r="93" spans="2:6" s="1" customFormat="1" ht="69.95" customHeight="1">
      <c r="B93" s="337" t="s">
        <v>351</v>
      </c>
      <c r="C93" s="337"/>
      <c r="D93" s="337"/>
      <c r="E93" s="337"/>
      <c r="F93" s="337"/>
    </row>
    <row r="94" spans="2:6" ht="180.75" customHeight="1">
      <c r="B94" s="124" t="s">
        <v>390</v>
      </c>
      <c r="C94" s="46" t="s">
        <v>293</v>
      </c>
      <c r="D94" s="51">
        <v>770</v>
      </c>
      <c r="E94" s="49" t="str">
        <f t="shared" ref="E94:E99" si="4">C94</f>
        <v>5RH</v>
      </c>
      <c r="F94" s="74" t="s">
        <v>32</v>
      </c>
    </row>
    <row r="95" spans="2:6" s="33" customFormat="1" ht="177.75" customHeight="1">
      <c r="B95" s="220" t="s">
        <v>389</v>
      </c>
      <c r="C95" s="46" t="s">
        <v>238</v>
      </c>
      <c r="D95" s="218">
        <v>920</v>
      </c>
      <c r="E95" s="49" t="str">
        <f t="shared" si="4"/>
        <v>5EE</v>
      </c>
      <c r="F95" s="219" t="s">
        <v>558</v>
      </c>
    </row>
    <row r="96" spans="2:6" ht="155.25" customHeight="1">
      <c r="B96" s="124" t="s">
        <v>249</v>
      </c>
      <c r="C96" s="46" t="s">
        <v>3</v>
      </c>
      <c r="D96" s="51">
        <v>770</v>
      </c>
      <c r="E96" s="49" t="str">
        <f t="shared" si="4"/>
        <v>6KC</v>
      </c>
      <c r="F96" s="73" t="s">
        <v>1</v>
      </c>
    </row>
    <row r="97" spans="2:6" ht="97.5" customHeight="1">
      <c r="B97" s="124" t="s">
        <v>465</v>
      </c>
      <c r="C97" s="46" t="s">
        <v>15</v>
      </c>
      <c r="D97" s="51">
        <v>1220</v>
      </c>
      <c r="E97" s="49" t="str">
        <f t="shared" si="4"/>
        <v>6KE</v>
      </c>
      <c r="F97" s="73" t="s">
        <v>1</v>
      </c>
    </row>
    <row r="98" spans="2:6" ht="197.25" customHeight="1">
      <c r="B98" s="229" t="s">
        <v>574</v>
      </c>
      <c r="C98" s="46" t="s">
        <v>567</v>
      </c>
      <c r="D98" s="51">
        <v>760</v>
      </c>
      <c r="E98" s="49" t="str">
        <f t="shared" si="4"/>
        <v>6YU</v>
      </c>
      <c r="F98" s="230" t="s">
        <v>568</v>
      </c>
    </row>
    <row r="99" spans="2:6" ht="120" customHeight="1" thickBot="1">
      <c r="B99" s="124" t="s">
        <v>464</v>
      </c>
      <c r="C99" s="46" t="s">
        <v>121</v>
      </c>
      <c r="D99" s="51">
        <v>360</v>
      </c>
      <c r="E99" s="49" t="str">
        <f t="shared" si="4"/>
        <v>68A</v>
      </c>
      <c r="F99" s="79" t="s">
        <v>346</v>
      </c>
    </row>
    <row r="100" spans="2:6" s="1" customFormat="1" ht="69.95" customHeight="1">
      <c r="B100" s="337" t="s">
        <v>326</v>
      </c>
      <c r="C100" s="337"/>
      <c r="D100" s="337"/>
      <c r="E100" s="337"/>
      <c r="F100" s="337"/>
    </row>
    <row r="101" spans="2:6" ht="69.95" customHeight="1">
      <c r="B101" s="61" t="s">
        <v>4</v>
      </c>
      <c r="C101" s="46" t="s">
        <v>251</v>
      </c>
      <c r="D101" s="51">
        <v>310</v>
      </c>
      <c r="E101" s="49" t="str">
        <f t="shared" ref="E101:E110" si="5">C101</f>
        <v>5B2</v>
      </c>
      <c r="F101" s="73"/>
    </row>
    <row r="102" spans="2:6" ht="69.95" customHeight="1">
      <c r="B102" s="61" t="s">
        <v>5</v>
      </c>
      <c r="C102" s="46" t="s">
        <v>374</v>
      </c>
      <c r="D102" s="51">
        <v>310</v>
      </c>
      <c r="E102" s="49" t="str">
        <f t="shared" si="5"/>
        <v>5CA</v>
      </c>
      <c r="F102" s="73"/>
    </row>
    <row r="103" spans="2:6" ht="69.95" customHeight="1">
      <c r="B103" s="61" t="s">
        <v>7</v>
      </c>
      <c r="C103" s="46" t="s">
        <v>375</v>
      </c>
      <c r="D103" s="51">
        <v>560</v>
      </c>
      <c r="E103" s="49" t="str">
        <f t="shared" si="5"/>
        <v>5CC</v>
      </c>
      <c r="F103" s="73"/>
    </row>
    <row r="104" spans="2:6" ht="69.95" customHeight="1">
      <c r="B104" s="61" t="s">
        <v>9</v>
      </c>
      <c r="C104" s="46" t="s">
        <v>8</v>
      </c>
      <c r="D104" s="51">
        <v>560</v>
      </c>
      <c r="E104" s="49" t="str">
        <f t="shared" si="5"/>
        <v>5CD</v>
      </c>
      <c r="F104" s="73"/>
    </row>
    <row r="105" spans="2:6" ht="69.95" customHeight="1">
      <c r="B105" s="61" t="s">
        <v>11</v>
      </c>
      <c r="C105" s="46" t="s">
        <v>13</v>
      </c>
      <c r="D105" s="51">
        <v>560</v>
      </c>
      <c r="E105" s="49" t="str">
        <f t="shared" si="5"/>
        <v>5CE</v>
      </c>
      <c r="F105" s="73"/>
    </row>
    <row r="106" spans="2:6" ht="69.95" customHeight="1">
      <c r="B106" s="61" t="s">
        <v>163</v>
      </c>
      <c r="C106" s="46" t="s">
        <v>376</v>
      </c>
      <c r="D106" s="51">
        <v>0</v>
      </c>
      <c r="E106" s="49" t="str">
        <f t="shared" si="5"/>
        <v>5CF</v>
      </c>
      <c r="F106" s="73"/>
    </row>
    <row r="107" spans="2:6" s="33" customFormat="1" ht="69.95" customHeight="1">
      <c r="B107" s="239" t="s">
        <v>42</v>
      </c>
      <c r="C107" s="235" t="s">
        <v>43</v>
      </c>
      <c r="D107" s="51">
        <v>560</v>
      </c>
      <c r="E107" s="236" t="str">
        <f t="shared" si="5"/>
        <v>5DT</v>
      </c>
      <c r="F107" s="73"/>
    </row>
    <row r="108" spans="2:6" ht="69.95" customHeight="1">
      <c r="B108" s="61" t="s">
        <v>12</v>
      </c>
      <c r="C108" s="46" t="s">
        <v>291</v>
      </c>
      <c r="D108" s="51">
        <v>560</v>
      </c>
      <c r="E108" s="49" t="str">
        <f t="shared" si="5"/>
        <v>58B</v>
      </c>
      <c r="F108" s="73"/>
    </row>
    <row r="109" spans="2:6" ht="69.95" customHeight="1">
      <c r="B109" s="61" t="s">
        <v>6</v>
      </c>
      <c r="C109" s="46" t="s">
        <v>259</v>
      </c>
      <c r="D109" s="51">
        <v>560</v>
      </c>
      <c r="E109" s="49" t="str">
        <f t="shared" si="5"/>
        <v>210</v>
      </c>
      <c r="F109" s="73"/>
    </row>
    <row r="110" spans="2:6" ht="69.95" customHeight="1" thickBot="1">
      <c r="B110" s="61" t="s">
        <v>10</v>
      </c>
      <c r="C110" s="46" t="s">
        <v>265</v>
      </c>
      <c r="D110" s="51">
        <v>2000</v>
      </c>
      <c r="E110" s="49" t="str">
        <f t="shared" si="5"/>
        <v>270</v>
      </c>
      <c r="F110" s="73" t="s">
        <v>588</v>
      </c>
    </row>
    <row r="111" spans="2:6" s="1" customFormat="1" ht="44.25" customHeight="1">
      <c r="B111" s="38" t="s">
        <v>405</v>
      </c>
      <c r="C111" s="39"/>
      <c r="D111" s="27"/>
      <c r="E111" s="27"/>
      <c r="F111" s="35"/>
    </row>
    <row r="112" spans="2:6" s="1" customFormat="1" ht="30.75" thickBot="1">
      <c r="B112" s="28" t="s">
        <v>413</v>
      </c>
      <c r="C112" s="29"/>
      <c r="D112" s="36"/>
      <c r="E112" s="36"/>
      <c r="F112" s="37"/>
    </row>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sheetData>
  <mergeCells count="9">
    <mergeCell ref="B100:F100"/>
    <mergeCell ref="B93:F93"/>
    <mergeCell ref="B85:F85"/>
    <mergeCell ref="B1:C5"/>
    <mergeCell ref="E1:F5"/>
    <mergeCell ref="B7:C7"/>
    <mergeCell ref="B6:C6"/>
    <mergeCell ref="E6:F6"/>
    <mergeCell ref="E7:F7"/>
  </mergeCells>
  <phoneticPr fontId="91" type="noConversion"/>
  <conditionalFormatting sqref="D6 D94 D96:D99 D86:D91 D9:D84 D101:D110">
    <cfRule type="cellIs" dxfId="0" priority="14" stopIfTrue="1" operator="equal">
      <formula>"?"</formula>
    </cfRule>
  </conditionalFormatting>
  <conditionalFormatting sqref="D92">
    <cfRule type="cellIs" dxfId="237" priority="7" stopIfTrue="1" operator="equal">
      <formula>"?"</formula>
    </cfRule>
  </conditionalFormatting>
  <conditionalFormatting sqref="D95">
    <cfRule type="cellIs" dxfId="236" priority="3"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6" fitToHeight="2" orientation="portrait" r:id="rId1"/>
  <headerFooter alignWithMargins="0"/>
  <rowBreaks count="1" manualBreakCount="1">
    <brk id="56" min="1"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3"/>
  <sheetViews>
    <sheetView view="pageBreakPreview" topLeftCell="B1" zoomScale="27" zoomScaleNormal="100" workbookViewId="0">
      <selection activeCell="F12" sqref="F12"/>
    </sheetView>
  </sheetViews>
  <sheetFormatPr defaultColWidth="28" defaultRowHeight="52.5" customHeight="1"/>
  <cols>
    <col min="1" max="1" width="15" style="23" hidden="1" customWidth="1"/>
    <col min="2" max="2" width="221.5703125" style="23" customWidth="1"/>
    <col min="3" max="3" width="21.42578125" style="23" customWidth="1"/>
    <col min="4" max="4" width="50.7109375" style="23" customWidth="1"/>
    <col min="5" max="5" width="20.5703125" style="23" customWidth="1"/>
    <col min="6" max="6" width="231.140625" style="23" customWidth="1"/>
    <col min="7" max="16384" width="28" style="23"/>
  </cols>
  <sheetData>
    <row r="1" spans="2:6" s="215" customFormat="1" ht="61.5" customHeight="1">
      <c r="B1" s="310" t="s">
        <v>468</v>
      </c>
      <c r="C1" s="311"/>
      <c r="D1" s="58" t="s">
        <v>469</v>
      </c>
      <c r="E1" s="314"/>
      <c r="F1" s="315"/>
    </row>
    <row r="2" spans="2:6" s="215" customFormat="1" ht="108" customHeight="1">
      <c r="B2" s="312"/>
      <c r="C2" s="313"/>
      <c r="D2" s="55" t="s">
        <v>155</v>
      </c>
      <c r="E2" s="316"/>
      <c r="F2" s="317"/>
    </row>
    <row r="3" spans="2:6" s="215" customFormat="1" ht="72" customHeight="1">
      <c r="B3" s="312"/>
      <c r="C3" s="313"/>
      <c r="D3" s="55">
        <v>1368</v>
      </c>
      <c r="E3" s="316"/>
      <c r="F3" s="317"/>
    </row>
    <row r="4" spans="2:6" s="215" customFormat="1" ht="69" customHeight="1">
      <c r="B4" s="312"/>
      <c r="C4" s="313"/>
      <c r="D4" s="55" t="s">
        <v>348</v>
      </c>
      <c r="E4" s="316"/>
      <c r="F4" s="317"/>
    </row>
    <row r="5" spans="2:6" s="215" customFormat="1" ht="61.5" customHeight="1">
      <c r="B5" s="312"/>
      <c r="C5" s="313"/>
      <c r="D5" s="56" t="s">
        <v>349</v>
      </c>
      <c r="E5" s="316"/>
      <c r="F5" s="317"/>
    </row>
    <row r="6" spans="2:6" s="41" customFormat="1" ht="69.75" customHeight="1">
      <c r="B6" s="318" t="s">
        <v>392</v>
      </c>
      <c r="C6" s="319"/>
      <c r="D6" s="42">
        <v>23950</v>
      </c>
      <c r="E6" s="320"/>
      <c r="F6" s="321"/>
    </row>
    <row r="7" spans="2:6" s="41" customFormat="1" ht="66.75" customHeight="1">
      <c r="B7" s="325" t="s">
        <v>204</v>
      </c>
      <c r="C7" s="326"/>
      <c r="D7" s="43" t="s">
        <v>159</v>
      </c>
      <c r="E7" s="320"/>
      <c r="F7" s="321"/>
    </row>
    <row r="8" spans="2:6" ht="60" customHeight="1">
      <c r="B8" s="59" t="s">
        <v>342</v>
      </c>
      <c r="C8" s="44" t="s">
        <v>394</v>
      </c>
      <c r="D8" s="45"/>
      <c r="E8" s="44" t="s">
        <v>394</v>
      </c>
      <c r="F8" s="60" t="s">
        <v>341</v>
      </c>
    </row>
    <row r="9" spans="2:6" ht="69.95" customHeight="1">
      <c r="B9" s="61" t="s">
        <v>40</v>
      </c>
      <c r="C9" s="46"/>
      <c r="D9" s="48" t="s">
        <v>396</v>
      </c>
      <c r="E9" s="49"/>
      <c r="F9" s="73"/>
    </row>
    <row r="10" spans="2:6" ht="69.95" customHeight="1">
      <c r="B10" s="61" t="s">
        <v>421</v>
      </c>
      <c r="C10" s="46"/>
      <c r="D10" s="48" t="s">
        <v>396</v>
      </c>
      <c r="E10" s="49"/>
      <c r="F10" s="73"/>
    </row>
    <row r="11" spans="2:6" ht="69.95" customHeight="1">
      <c r="B11" s="61" t="s">
        <v>99</v>
      </c>
      <c r="C11" s="46"/>
      <c r="D11" s="48" t="s">
        <v>396</v>
      </c>
      <c r="E11" s="49"/>
      <c r="F11" s="73"/>
    </row>
    <row r="12" spans="2:6" ht="69.95" customHeight="1">
      <c r="B12" s="61" t="s">
        <v>62</v>
      </c>
      <c r="C12" s="46"/>
      <c r="D12" s="48" t="s">
        <v>396</v>
      </c>
      <c r="E12" s="49"/>
      <c r="F12" s="73"/>
    </row>
    <row r="13" spans="2:6" ht="69.95" customHeight="1">
      <c r="B13" s="61" t="s">
        <v>63</v>
      </c>
      <c r="C13" s="46"/>
      <c r="D13" s="48" t="s">
        <v>396</v>
      </c>
      <c r="E13" s="49"/>
      <c r="F13" s="73"/>
    </row>
    <row r="14" spans="2:6" ht="69.95" customHeight="1">
      <c r="B14" s="61" t="s">
        <v>334</v>
      </c>
      <c r="C14" s="46" t="s">
        <v>398</v>
      </c>
      <c r="D14" s="48" t="s">
        <v>396</v>
      </c>
      <c r="E14" s="49" t="str">
        <f t="shared" ref="E14:E45" si="0">C14</f>
        <v>009</v>
      </c>
      <c r="F14" s="73"/>
    </row>
    <row r="15" spans="2:6" ht="69.95" customHeight="1">
      <c r="B15" s="61" t="s">
        <v>71</v>
      </c>
      <c r="C15" s="46" t="s">
        <v>151</v>
      </c>
      <c r="D15" s="51">
        <v>130</v>
      </c>
      <c r="E15" s="49" t="str">
        <f t="shared" si="0"/>
        <v>018</v>
      </c>
      <c r="F15" s="73"/>
    </row>
    <row r="16" spans="2:6" ht="69.95" customHeight="1">
      <c r="B16" s="61" t="s">
        <v>303</v>
      </c>
      <c r="C16" s="46" t="s">
        <v>415</v>
      </c>
      <c r="D16" s="48" t="s">
        <v>396</v>
      </c>
      <c r="E16" s="49" t="str">
        <f t="shared" si="0"/>
        <v>023</v>
      </c>
      <c r="F16" s="73"/>
    </row>
    <row r="17" spans="2:6" ht="69.95" customHeight="1">
      <c r="B17" s="61" t="s">
        <v>100</v>
      </c>
      <c r="C17" s="46" t="s">
        <v>255</v>
      </c>
      <c r="D17" s="48" t="s">
        <v>396</v>
      </c>
      <c r="E17" s="49" t="str">
        <f t="shared" si="0"/>
        <v>028</v>
      </c>
      <c r="F17" s="73"/>
    </row>
    <row r="18" spans="2:6" ht="102.75" customHeight="1">
      <c r="B18" s="77" t="s">
        <v>119</v>
      </c>
      <c r="C18" s="46" t="s">
        <v>400</v>
      </c>
      <c r="D18" s="48" t="s">
        <v>396</v>
      </c>
      <c r="E18" s="49" t="str">
        <f t="shared" si="0"/>
        <v>041</v>
      </c>
      <c r="F18" s="73"/>
    </row>
    <row r="19" spans="2:6" ht="69.95" customHeight="1">
      <c r="B19" s="61" t="s">
        <v>169</v>
      </c>
      <c r="C19" s="54" t="s">
        <v>168</v>
      </c>
      <c r="D19" s="48" t="s">
        <v>396</v>
      </c>
      <c r="E19" s="49" t="str">
        <f t="shared" si="0"/>
        <v>052</v>
      </c>
      <c r="F19" s="73"/>
    </row>
    <row r="20" spans="2:6" ht="69.95" customHeight="1">
      <c r="B20" s="61" t="s">
        <v>451</v>
      </c>
      <c r="C20" s="46" t="s">
        <v>452</v>
      </c>
      <c r="D20" s="51">
        <v>40</v>
      </c>
      <c r="E20" s="49" t="str">
        <f t="shared" si="0"/>
        <v>064</v>
      </c>
      <c r="F20" s="73" t="s">
        <v>476</v>
      </c>
    </row>
    <row r="21" spans="2:6" ht="69.95" customHeight="1">
      <c r="B21" s="61" t="s">
        <v>138</v>
      </c>
      <c r="C21" s="46" t="s">
        <v>449</v>
      </c>
      <c r="D21" s="51">
        <v>160</v>
      </c>
      <c r="E21" s="49" t="str">
        <f t="shared" si="0"/>
        <v>070</v>
      </c>
      <c r="F21" s="73"/>
    </row>
    <row r="22" spans="2:6" ht="69.95" customHeight="1">
      <c r="B22" s="61" t="s">
        <v>401</v>
      </c>
      <c r="C22" s="46" t="s">
        <v>402</v>
      </c>
      <c r="D22" s="48" t="s">
        <v>396</v>
      </c>
      <c r="E22" s="49" t="str">
        <f t="shared" si="0"/>
        <v>097</v>
      </c>
      <c r="F22" s="73"/>
    </row>
    <row r="23" spans="2:6" ht="69.95" customHeight="1">
      <c r="B23" s="61" t="s">
        <v>420</v>
      </c>
      <c r="C23" s="46" t="s">
        <v>256</v>
      </c>
      <c r="D23" s="51">
        <v>160</v>
      </c>
      <c r="E23" s="49" t="str">
        <f t="shared" si="0"/>
        <v>102</v>
      </c>
      <c r="F23" s="73" t="s">
        <v>16</v>
      </c>
    </row>
    <row r="24" spans="2:6" ht="69.95" customHeight="1">
      <c r="B24" s="61" t="s">
        <v>304</v>
      </c>
      <c r="C24" s="46" t="s">
        <v>257</v>
      </c>
      <c r="D24" s="48" t="s">
        <v>396</v>
      </c>
      <c r="E24" s="49" t="str">
        <f t="shared" si="0"/>
        <v>132</v>
      </c>
      <c r="F24" s="73"/>
    </row>
    <row r="25" spans="2:6" ht="69.95" customHeight="1">
      <c r="B25" s="61" t="s">
        <v>252</v>
      </c>
      <c r="C25" s="46" t="s">
        <v>456</v>
      </c>
      <c r="D25" s="48" t="s">
        <v>396</v>
      </c>
      <c r="E25" s="49" t="str">
        <f t="shared" si="0"/>
        <v>140</v>
      </c>
      <c r="F25" s="73" t="s">
        <v>477</v>
      </c>
    </row>
    <row r="26" spans="2:6" ht="86.25" customHeight="1">
      <c r="B26" s="61" t="s">
        <v>412</v>
      </c>
      <c r="C26" s="46" t="s">
        <v>457</v>
      </c>
      <c r="D26" s="51">
        <v>670</v>
      </c>
      <c r="E26" s="49" t="str">
        <f t="shared" si="0"/>
        <v>177</v>
      </c>
      <c r="F26" s="74" t="s">
        <v>247</v>
      </c>
    </row>
    <row r="27" spans="2:6" ht="69.95" customHeight="1">
      <c r="B27" s="61" t="s">
        <v>305</v>
      </c>
      <c r="C27" s="46" t="s">
        <v>258</v>
      </c>
      <c r="D27" s="48" t="s">
        <v>396</v>
      </c>
      <c r="E27" s="49" t="str">
        <f t="shared" si="0"/>
        <v>195</v>
      </c>
      <c r="F27" s="73"/>
    </row>
    <row r="28" spans="2:6" ht="86.25" customHeight="1">
      <c r="B28" s="61" t="s">
        <v>307</v>
      </c>
      <c r="C28" s="46" t="s">
        <v>260</v>
      </c>
      <c r="D28" s="51">
        <v>1250</v>
      </c>
      <c r="E28" s="49" t="str">
        <f t="shared" si="0"/>
        <v>211</v>
      </c>
      <c r="F28" s="74" t="s">
        <v>578</v>
      </c>
    </row>
    <row r="29" spans="2:6" ht="122.25" customHeight="1">
      <c r="B29" s="61" t="s">
        <v>306</v>
      </c>
      <c r="C29" s="46" t="s">
        <v>261</v>
      </c>
      <c r="D29" s="51">
        <v>1330</v>
      </c>
      <c r="E29" s="49" t="str">
        <f t="shared" si="0"/>
        <v>212</v>
      </c>
      <c r="F29" s="74" t="s">
        <v>577</v>
      </c>
    </row>
    <row r="30" spans="2:6" ht="69.95" customHeight="1">
      <c r="B30" s="61" t="s">
        <v>140</v>
      </c>
      <c r="C30" s="46" t="s">
        <v>262</v>
      </c>
      <c r="D30" s="51">
        <v>310</v>
      </c>
      <c r="E30" s="49" t="str">
        <f t="shared" si="0"/>
        <v>213</v>
      </c>
      <c r="F30" s="73" t="s">
        <v>213</v>
      </c>
    </row>
    <row r="31" spans="2:6" ht="69.95" customHeight="1">
      <c r="B31" s="61" t="s">
        <v>308</v>
      </c>
      <c r="C31" s="46" t="s">
        <v>263</v>
      </c>
      <c r="D31" s="51">
        <v>720</v>
      </c>
      <c r="E31" s="49" t="str">
        <f t="shared" si="0"/>
        <v>230</v>
      </c>
      <c r="F31" s="73" t="s">
        <v>17</v>
      </c>
    </row>
    <row r="32" spans="2:6" ht="69.95" customHeight="1">
      <c r="B32" s="61" t="s">
        <v>386</v>
      </c>
      <c r="C32" s="46" t="s">
        <v>264</v>
      </c>
      <c r="D32" s="48" t="s">
        <v>396</v>
      </c>
      <c r="E32" s="49" t="str">
        <f t="shared" si="0"/>
        <v>245</v>
      </c>
      <c r="F32" s="73"/>
    </row>
    <row r="33" spans="2:6" ht="105" customHeight="1">
      <c r="B33" s="77" t="s">
        <v>590</v>
      </c>
      <c r="C33" s="46" t="s">
        <v>363</v>
      </c>
      <c r="D33" s="51">
        <v>250</v>
      </c>
      <c r="E33" s="49" t="str">
        <f t="shared" si="0"/>
        <v>253</v>
      </c>
      <c r="F33" s="134" t="s">
        <v>344</v>
      </c>
    </row>
    <row r="34" spans="2:6" ht="69.95" customHeight="1">
      <c r="B34" s="61" t="s">
        <v>242</v>
      </c>
      <c r="C34" s="46" t="s">
        <v>266</v>
      </c>
      <c r="D34" s="51">
        <v>170</v>
      </c>
      <c r="E34" s="49" t="str">
        <f t="shared" si="0"/>
        <v>275</v>
      </c>
      <c r="F34" s="73"/>
    </row>
    <row r="35" spans="2:6" ht="69.95" customHeight="1">
      <c r="B35" s="61" t="s">
        <v>309</v>
      </c>
      <c r="C35" s="46" t="s">
        <v>267</v>
      </c>
      <c r="D35" s="48" t="s">
        <v>396</v>
      </c>
      <c r="E35" s="49" t="str">
        <f t="shared" si="0"/>
        <v>320</v>
      </c>
      <c r="F35" s="73"/>
    </row>
    <row r="36" spans="2:6" ht="86.25" customHeight="1">
      <c r="B36" s="61" t="s">
        <v>47</v>
      </c>
      <c r="C36" s="46" t="s">
        <v>268</v>
      </c>
      <c r="D36" s="51">
        <v>310</v>
      </c>
      <c r="E36" s="49" t="str">
        <f t="shared" si="0"/>
        <v>321</v>
      </c>
      <c r="F36" s="74" t="s">
        <v>583</v>
      </c>
    </row>
    <row r="37" spans="2:6" ht="69.95" customHeight="1">
      <c r="B37" s="61" t="s">
        <v>310</v>
      </c>
      <c r="C37" s="46" t="s">
        <v>269</v>
      </c>
      <c r="D37" s="48" t="s">
        <v>396</v>
      </c>
      <c r="E37" s="49" t="str">
        <f t="shared" si="0"/>
        <v>339</v>
      </c>
      <c r="F37" s="73"/>
    </row>
    <row r="38" spans="2:6" ht="69.95" customHeight="1">
      <c r="B38" s="61" t="s">
        <v>388</v>
      </c>
      <c r="C38" s="46" t="s">
        <v>270</v>
      </c>
      <c r="D38" s="51">
        <v>160</v>
      </c>
      <c r="E38" s="49" t="str">
        <f t="shared" si="0"/>
        <v>341</v>
      </c>
      <c r="F38" s="73" t="s">
        <v>18</v>
      </c>
    </row>
    <row r="39" spans="2:6" ht="105.75" customHeight="1">
      <c r="B39" s="61" t="s">
        <v>406</v>
      </c>
      <c r="C39" s="46" t="s">
        <v>271</v>
      </c>
      <c r="D39" s="51">
        <v>310</v>
      </c>
      <c r="E39" s="49" t="str">
        <f t="shared" si="0"/>
        <v>377</v>
      </c>
      <c r="F39" s="74" t="s">
        <v>576</v>
      </c>
    </row>
    <row r="40" spans="2:6" ht="69.95" customHeight="1">
      <c r="B40" s="61" t="s">
        <v>48</v>
      </c>
      <c r="C40" s="46" t="s">
        <v>272</v>
      </c>
      <c r="D40" s="48" t="s">
        <v>396</v>
      </c>
      <c r="E40" s="49" t="str">
        <f t="shared" si="0"/>
        <v>392</v>
      </c>
      <c r="F40" s="73"/>
    </row>
    <row r="41" spans="2:6" ht="69.95" customHeight="1">
      <c r="B41" s="61" t="s">
        <v>142</v>
      </c>
      <c r="C41" s="46" t="s">
        <v>273</v>
      </c>
      <c r="D41" s="51">
        <v>1220</v>
      </c>
      <c r="E41" s="49" t="str">
        <f t="shared" si="0"/>
        <v>400</v>
      </c>
      <c r="F41" s="73" t="s">
        <v>585</v>
      </c>
    </row>
    <row r="42" spans="2:6" ht="69.95" customHeight="1">
      <c r="B42" s="61" t="s">
        <v>422</v>
      </c>
      <c r="C42" s="46" t="s">
        <v>275</v>
      </c>
      <c r="D42" s="51">
        <v>260</v>
      </c>
      <c r="E42" s="49" t="str">
        <f t="shared" si="0"/>
        <v>416</v>
      </c>
      <c r="F42" s="73"/>
    </row>
    <row r="43" spans="2:6" ht="69.95" customHeight="1">
      <c r="B43" s="61" t="s">
        <v>146</v>
      </c>
      <c r="C43" s="46" t="s">
        <v>282</v>
      </c>
      <c r="D43" s="51">
        <v>210</v>
      </c>
      <c r="E43" s="49" t="str">
        <f t="shared" si="0"/>
        <v>452</v>
      </c>
      <c r="F43" s="73" t="s">
        <v>0</v>
      </c>
    </row>
    <row r="44" spans="2:6" ht="69.95" customHeight="1">
      <c r="B44" s="61" t="s">
        <v>322</v>
      </c>
      <c r="C44" s="46" t="s">
        <v>283</v>
      </c>
      <c r="D44" s="48" t="s">
        <v>396</v>
      </c>
      <c r="E44" s="49" t="str">
        <f t="shared" si="0"/>
        <v>454</v>
      </c>
      <c r="F44" s="73" t="s">
        <v>34</v>
      </c>
    </row>
    <row r="45" spans="2:6" ht="69.95" customHeight="1">
      <c r="B45" s="61" t="s">
        <v>245</v>
      </c>
      <c r="C45" s="46" t="s">
        <v>274</v>
      </c>
      <c r="D45" s="48" t="s">
        <v>396</v>
      </c>
      <c r="E45" s="49" t="str">
        <f t="shared" si="0"/>
        <v>40Y</v>
      </c>
      <c r="F45" s="73" t="s">
        <v>246</v>
      </c>
    </row>
    <row r="46" spans="2:6" ht="69.95" customHeight="1">
      <c r="B46" s="61" t="s">
        <v>316</v>
      </c>
      <c r="C46" s="46" t="s">
        <v>278</v>
      </c>
      <c r="D46" s="48" t="s">
        <v>396</v>
      </c>
      <c r="E46" s="49" t="str">
        <f t="shared" ref="E46:E81" si="1">C46</f>
        <v>42F</v>
      </c>
      <c r="F46" s="73"/>
    </row>
    <row r="47" spans="2:6" ht="69.95" customHeight="1">
      <c r="B47" s="61" t="s">
        <v>328</v>
      </c>
      <c r="C47" s="46" t="s">
        <v>284</v>
      </c>
      <c r="D47" s="48" t="s">
        <v>396</v>
      </c>
      <c r="E47" s="49" t="str">
        <f t="shared" si="1"/>
        <v>48F</v>
      </c>
      <c r="F47" s="73"/>
    </row>
    <row r="48" spans="2:6" ht="69.95" customHeight="1">
      <c r="B48" s="61" t="s">
        <v>143</v>
      </c>
      <c r="C48" s="46" t="s">
        <v>454</v>
      </c>
      <c r="D48" s="51">
        <v>160</v>
      </c>
      <c r="E48" s="49" t="str">
        <f t="shared" si="1"/>
        <v>4CS</v>
      </c>
      <c r="F48" s="73" t="s">
        <v>575</v>
      </c>
    </row>
    <row r="49" spans="2:6" ht="89.25" customHeight="1">
      <c r="B49" s="77" t="s">
        <v>244</v>
      </c>
      <c r="C49" s="46" t="s">
        <v>144</v>
      </c>
      <c r="D49" s="51">
        <v>1520</v>
      </c>
      <c r="E49" s="49" t="str">
        <f t="shared" si="1"/>
        <v>4CU</v>
      </c>
      <c r="F49" s="73" t="s">
        <v>25</v>
      </c>
    </row>
    <row r="50" spans="2:6" ht="69.95" customHeight="1">
      <c r="B50" s="61" t="s">
        <v>311</v>
      </c>
      <c r="C50" s="46" t="s">
        <v>391</v>
      </c>
      <c r="D50" s="51">
        <v>0</v>
      </c>
      <c r="E50" s="49" t="str">
        <f t="shared" si="1"/>
        <v>4FU</v>
      </c>
      <c r="F50" s="73" t="s">
        <v>38</v>
      </c>
    </row>
    <row r="51" spans="2:6" ht="69.95" customHeight="1">
      <c r="B51" s="61" t="s">
        <v>158</v>
      </c>
      <c r="C51" s="46" t="s">
        <v>41</v>
      </c>
      <c r="D51" s="48" t="s">
        <v>396</v>
      </c>
      <c r="E51" s="49" t="str">
        <f t="shared" si="1"/>
        <v>4GF</v>
      </c>
      <c r="F51" s="73"/>
    </row>
    <row r="52" spans="2:6" ht="69.95" customHeight="1">
      <c r="B52" s="61" t="s">
        <v>314</v>
      </c>
      <c r="C52" s="46" t="s">
        <v>414</v>
      </c>
      <c r="D52" s="51">
        <v>210</v>
      </c>
      <c r="E52" s="49" t="str">
        <f t="shared" si="1"/>
        <v>4MP</v>
      </c>
      <c r="F52" s="73"/>
    </row>
    <row r="53" spans="2:6" ht="69.95" customHeight="1">
      <c r="B53" s="61" t="s">
        <v>315</v>
      </c>
      <c r="C53" s="46" t="s">
        <v>285</v>
      </c>
      <c r="D53" s="48" t="s">
        <v>396</v>
      </c>
      <c r="E53" s="49" t="str">
        <f t="shared" si="1"/>
        <v>4MQ</v>
      </c>
      <c r="F53" s="73"/>
    </row>
    <row r="54" spans="2:6" ht="69.95" customHeight="1">
      <c r="B54" s="61" t="s">
        <v>93</v>
      </c>
      <c r="C54" s="46" t="s">
        <v>460</v>
      </c>
      <c r="D54" s="51">
        <v>160</v>
      </c>
      <c r="E54" s="49" t="str">
        <f t="shared" si="1"/>
        <v>4RR</v>
      </c>
      <c r="F54" s="73" t="s">
        <v>579</v>
      </c>
    </row>
    <row r="55" spans="2:6" ht="84" customHeight="1">
      <c r="B55" s="61" t="s">
        <v>98</v>
      </c>
      <c r="C55" s="46" t="s">
        <v>385</v>
      </c>
      <c r="D55" s="51">
        <v>410</v>
      </c>
      <c r="E55" s="49" t="str">
        <f t="shared" si="1"/>
        <v>4SU</v>
      </c>
      <c r="F55" s="74" t="s">
        <v>586</v>
      </c>
    </row>
    <row r="56" spans="2:6" ht="69.95" customHeight="1">
      <c r="B56" s="61" t="s">
        <v>126</v>
      </c>
      <c r="C56" s="46" t="s">
        <v>286</v>
      </c>
      <c r="D56" s="48" t="s">
        <v>396</v>
      </c>
      <c r="E56" s="49" t="str">
        <f t="shared" si="1"/>
        <v>4UE</v>
      </c>
      <c r="F56" s="73"/>
    </row>
    <row r="57" spans="2:6" ht="69.95" customHeight="1">
      <c r="B57" s="61" t="s">
        <v>467</v>
      </c>
      <c r="C57" s="46" t="s">
        <v>466</v>
      </c>
      <c r="D57" s="51">
        <v>60</v>
      </c>
      <c r="E57" s="49" t="str">
        <f t="shared" si="1"/>
        <v>4YV</v>
      </c>
      <c r="F57" s="134" t="s">
        <v>212</v>
      </c>
    </row>
    <row r="58" spans="2:6" ht="69.95" customHeight="1">
      <c r="B58" s="61" t="s">
        <v>332</v>
      </c>
      <c r="C58" s="46" t="s">
        <v>287</v>
      </c>
      <c r="D58" s="48" t="s">
        <v>396</v>
      </c>
      <c r="E58" s="49" t="str">
        <f t="shared" si="1"/>
        <v>505</v>
      </c>
      <c r="F58" s="73"/>
    </row>
    <row r="59" spans="2:6" ht="69.95" customHeight="1">
      <c r="B59" s="61" t="s">
        <v>118</v>
      </c>
      <c r="C59" s="46" t="s">
        <v>288</v>
      </c>
      <c r="D59" s="51">
        <v>110</v>
      </c>
      <c r="E59" s="49" t="str">
        <f t="shared" si="1"/>
        <v>525</v>
      </c>
      <c r="F59" s="73" t="s">
        <v>19</v>
      </c>
    </row>
    <row r="60" spans="2:6" ht="69.95" customHeight="1">
      <c r="B60" s="61" t="s">
        <v>133</v>
      </c>
      <c r="C60" s="46" t="s">
        <v>289</v>
      </c>
      <c r="D60" s="48" t="s">
        <v>396</v>
      </c>
      <c r="E60" s="49" t="str">
        <f t="shared" si="1"/>
        <v>52A</v>
      </c>
      <c r="F60" s="73"/>
    </row>
    <row r="61" spans="2:6" ht="69.95" customHeight="1">
      <c r="B61" s="61" t="s">
        <v>117</v>
      </c>
      <c r="C61" s="46" t="s">
        <v>290</v>
      </c>
      <c r="D61" s="51">
        <v>260</v>
      </c>
      <c r="E61" s="49" t="str">
        <f t="shared" si="1"/>
        <v>52B</v>
      </c>
      <c r="F61" s="73" t="s">
        <v>20</v>
      </c>
    </row>
    <row r="62" spans="2:6" ht="105.75" customHeight="1">
      <c r="B62" s="77" t="s">
        <v>591</v>
      </c>
      <c r="C62" s="46" t="s">
        <v>51</v>
      </c>
      <c r="D62" s="51">
        <v>460</v>
      </c>
      <c r="E62" s="49" t="str">
        <f t="shared" si="1"/>
        <v>57J</v>
      </c>
      <c r="F62" s="137" t="s">
        <v>345</v>
      </c>
    </row>
    <row r="63" spans="2:6" ht="69.95" customHeight="1">
      <c r="B63" s="61" t="s">
        <v>167</v>
      </c>
      <c r="C63" s="46" t="s">
        <v>292</v>
      </c>
      <c r="D63" s="48" t="s">
        <v>396</v>
      </c>
      <c r="E63" s="49" t="str">
        <f t="shared" si="1"/>
        <v>5DE</v>
      </c>
      <c r="F63" s="73"/>
    </row>
    <row r="64" spans="2:6" ht="69.95" customHeight="1">
      <c r="B64" s="61" t="s">
        <v>113</v>
      </c>
      <c r="C64" s="46" t="s">
        <v>112</v>
      </c>
      <c r="D64" s="51">
        <v>40</v>
      </c>
      <c r="E64" s="49" t="str">
        <f t="shared" si="1"/>
        <v>5KW</v>
      </c>
      <c r="F64" s="73" t="s">
        <v>587</v>
      </c>
    </row>
    <row r="65" spans="2:6" ht="69.95" customHeight="1">
      <c r="B65" s="61" t="s">
        <v>115</v>
      </c>
      <c r="C65" s="46" t="s">
        <v>116</v>
      </c>
      <c r="D65" s="48" t="s">
        <v>396</v>
      </c>
      <c r="E65" s="49" t="str">
        <f t="shared" si="1"/>
        <v>5VF</v>
      </c>
      <c r="F65" s="73"/>
    </row>
    <row r="66" spans="2:6" ht="69.95" customHeight="1">
      <c r="B66" s="61" t="s">
        <v>160</v>
      </c>
      <c r="C66" s="46" t="s">
        <v>294</v>
      </c>
      <c r="D66" s="48" t="s">
        <v>396</v>
      </c>
      <c r="E66" s="49" t="str">
        <f t="shared" si="1"/>
        <v>614</v>
      </c>
      <c r="F66" s="73"/>
    </row>
    <row r="67" spans="2:6" ht="69.95" customHeight="1">
      <c r="B67" s="61" t="s">
        <v>122</v>
      </c>
      <c r="C67" s="46" t="s">
        <v>295</v>
      </c>
      <c r="D67" s="48" t="s">
        <v>396</v>
      </c>
      <c r="E67" s="49" t="str">
        <f t="shared" si="1"/>
        <v>693</v>
      </c>
      <c r="F67" s="73" t="s">
        <v>35</v>
      </c>
    </row>
    <row r="68" spans="2:6" ht="69.95" customHeight="1">
      <c r="B68" s="61" t="s">
        <v>114</v>
      </c>
      <c r="C68" s="46" t="s">
        <v>2</v>
      </c>
      <c r="D68" s="51">
        <v>310</v>
      </c>
      <c r="E68" s="49" t="str">
        <f t="shared" si="1"/>
        <v>65W</v>
      </c>
      <c r="F68" s="73" t="s">
        <v>31</v>
      </c>
    </row>
    <row r="69" spans="2:6" ht="92.25" customHeight="1">
      <c r="B69" s="61" t="s">
        <v>162</v>
      </c>
      <c r="C69" s="46" t="s">
        <v>46</v>
      </c>
      <c r="D69" s="51">
        <v>60</v>
      </c>
      <c r="E69" s="49" t="str">
        <f t="shared" si="1"/>
        <v>68R</v>
      </c>
      <c r="F69" s="74" t="s">
        <v>22</v>
      </c>
    </row>
    <row r="70" spans="2:6" ht="89.25" customHeight="1">
      <c r="B70" s="77" t="s">
        <v>243</v>
      </c>
      <c r="C70" s="46" t="s">
        <v>14</v>
      </c>
      <c r="D70" s="51">
        <v>1730</v>
      </c>
      <c r="E70" s="49" t="str">
        <f t="shared" si="1"/>
        <v>6BT</v>
      </c>
      <c r="F70" s="73" t="s">
        <v>147</v>
      </c>
    </row>
    <row r="71" spans="2:6" ht="105.75" customHeight="1">
      <c r="B71" s="77" t="s">
        <v>241</v>
      </c>
      <c r="C71" s="46" t="s">
        <v>240</v>
      </c>
      <c r="D71" s="51">
        <v>220</v>
      </c>
      <c r="E71" s="49" t="str">
        <f t="shared" si="1"/>
        <v>6FV</v>
      </c>
      <c r="F71" s="73" t="s">
        <v>21</v>
      </c>
    </row>
    <row r="72" spans="2:6" ht="69.95" customHeight="1">
      <c r="B72" s="61" t="s">
        <v>123</v>
      </c>
      <c r="C72" s="46" t="s">
        <v>296</v>
      </c>
      <c r="D72" s="51">
        <v>30</v>
      </c>
      <c r="E72" s="49" t="str">
        <f t="shared" si="1"/>
        <v>709</v>
      </c>
      <c r="F72" s="73" t="s">
        <v>24</v>
      </c>
    </row>
    <row r="73" spans="2:6" ht="86.25" customHeight="1">
      <c r="B73" s="61" t="s">
        <v>148</v>
      </c>
      <c r="C73" s="46" t="s">
        <v>297</v>
      </c>
      <c r="D73" s="48" t="s">
        <v>396</v>
      </c>
      <c r="E73" s="49" t="str">
        <f t="shared" si="1"/>
        <v>717</v>
      </c>
      <c r="F73" s="74"/>
    </row>
    <row r="74" spans="2:6" ht="78" customHeight="1">
      <c r="B74" s="61" t="s">
        <v>101</v>
      </c>
      <c r="C74" s="46" t="s">
        <v>298</v>
      </c>
      <c r="D74" s="51">
        <v>820</v>
      </c>
      <c r="E74" s="49" t="str">
        <f t="shared" si="1"/>
        <v>718</v>
      </c>
      <c r="F74" s="74" t="s">
        <v>23</v>
      </c>
    </row>
    <row r="75" spans="2:6" ht="69.95" customHeight="1">
      <c r="B75" s="61" t="s">
        <v>306</v>
      </c>
      <c r="C75" s="46" t="s">
        <v>124</v>
      </c>
      <c r="D75" s="51">
        <v>1120</v>
      </c>
      <c r="E75" s="49" t="str">
        <f t="shared" si="1"/>
        <v>727</v>
      </c>
      <c r="F75" s="73" t="s">
        <v>248</v>
      </c>
    </row>
    <row r="76" spans="2:6" ht="69.95" customHeight="1">
      <c r="B76" s="61" t="s">
        <v>125</v>
      </c>
      <c r="C76" s="46" t="s">
        <v>299</v>
      </c>
      <c r="D76" s="51">
        <v>720</v>
      </c>
      <c r="E76" s="49" t="str">
        <f t="shared" si="1"/>
        <v>732</v>
      </c>
      <c r="F76" s="73" t="s">
        <v>581</v>
      </c>
    </row>
    <row r="77" spans="2:6" ht="69.95" customHeight="1">
      <c r="B77" s="61" t="s">
        <v>352</v>
      </c>
      <c r="C77" s="46" t="s">
        <v>301</v>
      </c>
      <c r="D77" s="48" t="s">
        <v>396</v>
      </c>
      <c r="E77" s="49" t="str">
        <f t="shared" si="1"/>
        <v>923</v>
      </c>
      <c r="F77" s="73"/>
    </row>
    <row r="78" spans="2:6" ht="69.95" customHeight="1">
      <c r="B78" s="61" t="s">
        <v>129</v>
      </c>
      <c r="C78" s="46" t="s">
        <v>128</v>
      </c>
      <c r="D78" s="51">
        <v>110</v>
      </c>
      <c r="E78" s="49" t="str">
        <f t="shared" si="1"/>
        <v>924</v>
      </c>
      <c r="F78" s="73"/>
    </row>
    <row r="79" spans="2:6" ht="69.95" customHeight="1">
      <c r="B79" s="61" t="s">
        <v>130</v>
      </c>
      <c r="C79" s="46" t="s">
        <v>302</v>
      </c>
      <c r="D79" s="51">
        <v>310</v>
      </c>
      <c r="E79" s="49" t="str">
        <f t="shared" si="1"/>
        <v>926</v>
      </c>
      <c r="F79" s="73" t="s">
        <v>575</v>
      </c>
    </row>
    <row r="80" spans="2:6" ht="69.95" customHeight="1">
      <c r="B80" s="61" t="s">
        <v>132</v>
      </c>
      <c r="C80" s="46" t="s">
        <v>131</v>
      </c>
      <c r="D80" s="48" t="s">
        <v>396</v>
      </c>
      <c r="E80" s="49" t="str">
        <f t="shared" si="1"/>
        <v>976</v>
      </c>
      <c r="F80" s="73"/>
    </row>
    <row r="81" spans="2:6" ht="69.95" customHeight="1">
      <c r="B81" s="126" t="s">
        <v>135</v>
      </c>
      <c r="C81" s="127" t="s">
        <v>134</v>
      </c>
      <c r="D81" s="128" t="s">
        <v>396</v>
      </c>
      <c r="E81" s="129" t="str">
        <f t="shared" si="1"/>
        <v>989</v>
      </c>
      <c r="F81" s="130"/>
    </row>
    <row r="82" spans="2:6" s="215" customFormat="1" ht="69.95" customHeight="1">
      <c r="B82" s="337" t="s">
        <v>350</v>
      </c>
      <c r="C82" s="337"/>
      <c r="D82" s="337"/>
      <c r="E82" s="337"/>
      <c r="F82" s="337"/>
    </row>
    <row r="83" spans="2:6" ht="69.95" customHeight="1">
      <c r="B83" s="61" t="s">
        <v>317</v>
      </c>
      <c r="C83" s="46" t="s">
        <v>276</v>
      </c>
      <c r="D83" s="51">
        <v>410</v>
      </c>
      <c r="E83" s="49" t="str">
        <f t="shared" ref="E83:E88" si="2">C83</f>
        <v>420</v>
      </c>
      <c r="F83" s="73"/>
    </row>
    <row r="84" spans="2:6" ht="69.95" customHeight="1">
      <c r="B84" s="61" t="s">
        <v>318</v>
      </c>
      <c r="C84" s="46" t="s">
        <v>277</v>
      </c>
      <c r="D84" s="51">
        <v>410</v>
      </c>
      <c r="E84" s="49" t="str">
        <f t="shared" si="2"/>
        <v>421</v>
      </c>
      <c r="F84" s="73"/>
    </row>
    <row r="85" spans="2:6" ht="69.95" customHeight="1">
      <c r="B85" s="61" t="s">
        <v>321</v>
      </c>
      <c r="C85" s="46" t="s">
        <v>280</v>
      </c>
      <c r="D85" s="48" t="s">
        <v>396</v>
      </c>
      <c r="E85" s="49" t="str">
        <f t="shared" si="2"/>
        <v>433</v>
      </c>
      <c r="F85" s="122"/>
    </row>
    <row r="86" spans="2:6" ht="69.95" customHeight="1">
      <c r="B86" s="61" t="s">
        <v>137</v>
      </c>
      <c r="C86" s="46" t="s">
        <v>450</v>
      </c>
      <c r="D86" s="51">
        <v>820</v>
      </c>
      <c r="E86" s="49" t="str">
        <f t="shared" si="2"/>
        <v>435</v>
      </c>
      <c r="F86" s="73"/>
    </row>
    <row r="87" spans="2:6" ht="69.95" customHeight="1">
      <c r="B87" s="61" t="s">
        <v>136</v>
      </c>
      <c r="C87" s="46" t="s">
        <v>281</v>
      </c>
      <c r="D87" s="51">
        <v>820</v>
      </c>
      <c r="E87" s="49" t="str">
        <f t="shared" si="2"/>
        <v>439</v>
      </c>
      <c r="F87" s="73"/>
    </row>
    <row r="88" spans="2:6" ht="69.95" customHeight="1">
      <c r="B88" s="231" t="s">
        <v>97</v>
      </c>
      <c r="C88" s="222" t="s">
        <v>565</v>
      </c>
      <c r="D88" s="51">
        <v>820</v>
      </c>
      <c r="E88" s="223" t="str">
        <f t="shared" si="2"/>
        <v>55Ε</v>
      </c>
      <c r="F88" s="232" t="s">
        <v>566</v>
      </c>
    </row>
    <row r="89" spans="2:6" s="215" customFormat="1" ht="69.95" customHeight="1">
      <c r="B89" s="337" t="s">
        <v>351</v>
      </c>
      <c r="C89" s="337"/>
      <c r="D89" s="337"/>
      <c r="E89" s="337"/>
      <c r="F89" s="337"/>
    </row>
    <row r="90" spans="2:6" ht="180.75" customHeight="1">
      <c r="B90" s="124" t="s">
        <v>390</v>
      </c>
      <c r="C90" s="46" t="s">
        <v>293</v>
      </c>
      <c r="D90" s="51">
        <v>770</v>
      </c>
      <c r="E90" s="49" t="str">
        <f>C90</f>
        <v>5RH</v>
      </c>
      <c r="F90" s="74" t="s">
        <v>32</v>
      </c>
    </row>
    <row r="91" spans="2:6" ht="97.5" customHeight="1">
      <c r="B91" s="124" t="s">
        <v>465</v>
      </c>
      <c r="C91" s="46" t="s">
        <v>15</v>
      </c>
      <c r="D91" s="51">
        <v>1220</v>
      </c>
      <c r="E91" s="49" t="str">
        <f>C91</f>
        <v>6KE</v>
      </c>
      <c r="F91" s="73" t="s">
        <v>1</v>
      </c>
    </row>
    <row r="92" spans="2:6" ht="211.5" customHeight="1">
      <c r="B92" s="229" t="s">
        <v>574</v>
      </c>
      <c r="C92" s="46" t="s">
        <v>567</v>
      </c>
      <c r="D92" s="51">
        <v>760</v>
      </c>
      <c r="E92" s="49" t="str">
        <f>C92</f>
        <v>6YU</v>
      </c>
      <c r="F92" s="230" t="s">
        <v>568</v>
      </c>
    </row>
    <row r="93" spans="2:6" s="215" customFormat="1" ht="69.95" customHeight="1">
      <c r="B93" s="337" t="s">
        <v>326</v>
      </c>
      <c r="C93" s="337"/>
      <c r="D93" s="337"/>
      <c r="E93" s="337"/>
      <c r="F93" s="337"/>
    </row>
    <row r="94" spans="2:6" ht="69.95" customHeight="1">
      <c r="B94" s="61" t="s">
        <v>4</v>
      </c>
      <c r="C94" s="46" t="s">
        <v>251</v>
      </c>
      <c r="D94" s="51">
        <v>310</v>
      </c>
      <c r="E94" s="49" t="str">
        <f t="shared" ref="E94:E101" si="3">C94</f>
        <v>5B2</v>
      </c>
      <c r="F94" s="73"/>
    </row>
    <row r="95" spans="2:6" ht="69.95" customHeight="1">
      <c r="B95" s="61" t="s">
        <v>5</v>
      </c>
      <c r="C95" s="46" t="s">
        <v>374</v>
      </c>
      <c r="D95" s="51">
        <v>310</v>
      </c>
      <c r="E95" s="49" t="str">
        <f t="shared" si="3"/>
        <v>5CA</v>
      </c>
      <c r="F95" s="73"/>
    </row>
    <row r="96" spans="2:6" ht="69.95" customHeight="1">
      <c r="B96" s="61" t="s">
        <v>7</v>
      </c>
      <c r="C96" s="46" t="s">
        <v>375</v>
      </c>
      <c r="D96" s="51">
        <v>560</v>
      </c>
      <c r="E96" s="49" t="str">
        <f t="shared" si="3"/>
        <v>5CC</v>
      </c>
      <c r="F96" s="73"/>
    </row>
    <row r="97" spans="2:6" ht="69.95" customHeight="1">
      <c r="B97" s="61" t="s">
        <v>9</v>
      </c>
      <c r="C97" s="46" t="s">
        <v>8</v>
      </c>
      <c r="D97" s="51">
        <v>560</v>
      </c>
      <c r="E97" s="49" t="str">
        <f t="shared" si="3"/>
        <v>5CD</v>
      </c>
      <c r="F97" s="73"/>
    </row>
    <row r="98" spans="2:6" ht="69.95" customHeight="1">
      <c r="B98" s="61" t="s">
        <v>11</v>
      </c>
      <c r="C98" s="46" t="s">
        <v>13</v>
      </c>
      <c r="D98" s="51">
        <v>560</v>
      </c>
      <c r="E98" s="49" t="str">
        <f t="shared" si="3"/>
        <v>5CE</v>
      </c>
      <c r="F98" s="73"/>
    </row>
    <row r="99" spans="2:6" ht="69.95" customHeight="1">
      <c r="B99" s="61" t="s">
        <v>163</v>
      </c>
      <c r="C99" s="46" t="s">
        <v>376</v>
      </c>
      <c r="D99" s="51">
        <v>0</v>
      </c>
      <c r="E99" s="49" t="str">
        <f t="shared" si="3"/>
        <v>5CF</v>
      </c>
      <c r="F99" s="73"/>
    </row>
    <row r="100" spans="2:6" s="33" customFormat="1" ht="69.95" customHeight="1">
      <c r="B100" s="61" t="s">
        <v>42</v>
      </c>
      <c r="C100" s="46" t="s">
        <v>43</v>
      </c>
      <c r="D100" s="51">
        <v>560</v>
      </c>
      <c r="E100" s="49" t="str">
        <f t="shared" si="3"/>
        <v>5DT</v>
      </c>
      <c r="F100" s="73"/>
    </row>
    <row r="101" spans="2:6" ht="69.95" customHeight="1">
      <c r="B101" s="61" t="s">
        <v>12</v>
      </c>
      <c r="C101" s="46" t="s">
        <v>291</v>
      </c>
      <c r="D101" s="51">
        <v>560</v>
      </c>
      <c r="E101" s="49" t="str">
        <f t="shared" si="3"/>
        <v>58B</v>
      </c>
      <c r="F101" s="73"/>
    </row>
    <row r="102" spans="2:6" ht="69.95" customHeight="1">
      <c r="B102" s="61" t="s">
        <v>6</v>
      </c>
      <c r="C102" s="46" t="s">
        <v>259</v>
      </c>
      <c r="D102" s="51">
        <v>560</v>
      </c>
      <c r="E102" s="49" t="str">
        <f>C102</f>
        <v>210</v>
      </c>
      <c r="F102" s="73"/>
    </row>
    <row r="103" spans="2:6" ht="69.95" customHeight="1" thickBot="1">
      <c r="B103" s="61" t="s">
        <v>10</v>
      </c>
      <c r="C103" s="46" t="s">
        <v>265</v>
      </c>
      <c r="D103" s="51">
        <v>2000</v>
      </c>
      <c r="E103" s="49" t="str">
        <f>C103</f>
        <v>270</v>
      </c>
      <c r="F103" s="73" t="s">
        <v>582</v>
      </c>
    </row>
    <row r="104" spans="2:6" s="215" customFormat="1" ht="44.25" customHeight="1">
      <c r="B104" s="38" t="s">
        <v>405</v>
      </c>
      <c r="C104" s="39"/>
      <c r="D104" s="27"/>
      <c r="E104" s="27"/>
      <c r="F104" s="35"/>
    </row>
    <row r="105" spans="2:6" s="215" customFormat="1" ht="30.75" thickBot="1">
      <c r="B105" s="28" t="s">
        <v>413</v>
      </c>
      <c r="C105" s="29"/>
      <c r="D105" s="36"/>
      <c r="E105" s="36"/>
      <c r="F105" s="37"/>
    </row>
    <row r="106" spans="2:6" ht="15"/>
    <row r="107" spans="2:6" ht="15"/>
    <row r="108" spans="2:6" ht="15"/>
    <row r="109" spans="2:6" ht="15"/>
    <row r="110" spans="2:6" ht="15"/>
    <row r="111" spans="2:6" ht="15"/>
    <row r="112" spans="2:6"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sheetData>
  <mergeCells count="9">
    <mergeCell ref="B1:C5"/>
    <mergeCell ref="E1:F5"/>
    <mergeCell ref="B6:C6"/>
    <mergeCell ref="E6:F6"/>
    <mergeCell ref="B82:F82"/>
    <mergeCell ref="B89:F89"/>
    <mergeCell ref="B93:F93"/>
    <mergeCell ref="B7:C7"/>
    <mergeCell ref="E7:F7"/>
  </mergeCells>
  <conditionalFormatting sqref="D94:D103 D90:D92 D83:D87 D9:D81">
    <cfRule type="cellIs" dxfId="235" priority="10" stopIfTrue="1" operator="equal">
      <formula>"?"</formula>
    </cfRule>
  </conditionalFormatting>
  <conditionalFormatting sqref="D88">
    <cfRule type="cellIs" dxfId="234" priority="3" stopIfTrue="1" operator="equal">
      <formula>"?"</formula>
    </cfRule>
  </conditionalFormatting>
  <conditionalFormatting sqref="D6">
    <cfRule type="cellIs" dxfId="233"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7" fitToHeight="2" orientation="portrait" r:id="rId1"/>
  <headerFooter alignWithMargins="0"/>
  <rowBreaks count="1" manualBreakCount="1">
    <brk id="53" min="1" max="9"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G163"/>
  <sheetViews>
    <sheetView view="pageBreakPreview" topLeftCell="B1" zoomScale="27" zoomScaleNormal="100" workbookViewId="0">
      <selection activeCell="G11" sqref="G11"/>
    </sheetView>
  </sheetViews>
  <sheetFormatPr defaultColWidth="28" defaultRowHeight="52.5" customHeight="1"/>
  <cols>
    <col min="1" max="1" width="16" style="23" hidden="1" customWidth="1"/>
    <col min="2" max="2" width="222.7109375" style="23" customWidth="1"/>
    <col min="3" max="3" width="21.42578125" style="23" customWidth="1"/>
    <col min="4" max="5" width="50.7109375" style="23" customWidth="1"/>
    <col min="6" max="6" width="20.140625" style="23" customWidth="1"/>
    <col min="7" max="7" width="229.5703125" style="23" customWidth="1"/>
    <col min="8" max="16384" width="28" style="23"/>
  </cols>
  <sheetData>
    <row r="1" spans="2:7" s="1" customFormat="1" ht="66.75" customHeight="1">
      <c r="B1" s="310" t="s">
        <v>468</v>
      </c>
      <c r="C1" s="311"/>
      <c r="D1" s="58" t="s">
        <v>469</v>
      </c>
      <c r="E1" s="58" t="s">
        <v>469</v>
      </c>
      <c r="F1" s="314"/>
      <c r="G1" s="315"/>
    </row>
    <row r="2" spans="2:7" s="1" customFormat="1" ht="102.75" customHeight="1">
      <c r="B2" s="312"/>
      <c r="C2" s="313"/>
      <c r="D2" s="55" t="s">
        <v>418</v>
      </c>
      <c r="E2" s="55" t="s">
        <v>418</v>
      </c>
      <c r="F2" s="316"/>
      <c r="G2" s="317"/>
    </row>
    <row r="3" spans="2:7" s="1" customFormat="1" ht="72" customHeight="1">
      <c r="B3" s="312"/>
      <c r="C3" s="313"/>
      <c r="D3" s="55">
        <v>1598</v>
      </c>
      <c r="E3" s="55">
        <v>1598</v>
      </c>
      <c r="F3" s="316"/>
      <c r="G3" s="317"/>
    </row>
    <row r="4" spans="2:7" s="1" customFormat="1" ht="69" customHeight="1">
      <c r="B4" s="312"/>
      <c r="C4" s="313"/>
      <c r="D4" s="55" t="s">
        <v>593</v>
      </c>
      <c r="E4" s="55" t="s">
        <v>348</v>
      </c>
      <c r="F4" s="316"/>
      <c r="G4" s="317"/>
    </row>
    <row r="5" spans="2:7" s="1" customFormat="1" ht="61.5" customHeight="1">
      <c r="B5" s="312"/>
      <c r="C5" s="313"/>
      <c r="D5" s="56" t="s">
        <v>362</v>
      </c>
      <c r="E5" s="56" t="s">
        <v>362</v>
      </c>
      <c r="F5" s="316"/>
      <c r="G5" s="317"/>
    </row>
    <row r="6" spans="2:7" ht="66.75" customHeight="1">
      <c r="B6" s="318" t="s">
        <v>392</v>
      </c>
      <c r="C6" s="319"/>
      <c r="D6" s="42">
        <v>23500</v>
      </c>
      <c r="E6" s="42">
        <v>24400</v>
      </c>
      <c r="F6" s="320"/>
      <c r="G6" s="321"/>
    </row>
    <row r="7" spans="2:7" ht="66.75" customHeight="1">
      <c r="B7" s="325" t="s">
        <v>204</v>
      </c>
      <c r="C7" s="326"/>
      <c r="D7" s="43" t="s">
        <v>596</v>
      </c>
      <c r="E7" s="43" t="s">
        <v>161</v>
      </c>
      <c r="F7" s="320"/>
      <c r="G7" s="321"/>
    </row>
    <row r="8" spans="2:7" ht="66.75" customHeight="1">
      <c r="B8" s="59" t="s">
        <v>342</v>
      </c>
      <c r="C8" s="44" t="s">
        <v>394</v>
      </c>
      <c r="D8" s="45"/>
      <c r="E8" s="45"/>
      <c r="F8" s="44" t="s">
        <v>394</v>
      </c>
      <c r="G8" s="60" t="s">
        <v>341</v>
      </c>
    </row>
    <row r="9" spans="2:7" ht="69.95" customHeight="1">
      <c r="B9" s="61" t="s">
        <v>40</v>
      </c>
      <c r="C9" s="46"/>
      <c r="D9" s="48" t="s">
        <v>396</v>
      </c>
      <c r="E9" s="48" t="s">
        <v>396</v>
      </c>
      <c r="F9" s="49"/>
      <c r="G9" s="73"/>
    </row>
    <row r="10" spans="2:7" ht="69.95" customHeight="1">
      <c r="B10" s="61" t="s">
        <v>421</v>
      </c>
      <c r="C10" s="46"/>
      <c r="D10" s="48" t="s">
        <v>396</v>
      </c>
      <c r="E10" s="48" t="s">
        <v>396</v>
      </c>
      <c r="F10" s="49"/>
      <c r="G10" s="73"/>
    </row>
    <row r="11" spans="2:7" ht="69.95" customHeight="1">
      <c r="B11" s="61" t="s">
        <v>99</v>
      </c>
      <c r="C11" s="46"/>
      <c r="D11" s="48" t="s">
        <v>396</v>
      </c>
      <c r="E11" s="48" t="s">
        <v>396</v>
      </c>
      <c r="F11" s="49"/>
      <c r="G11" s="73"/>
    </row>
    <row r="12" spans="2:7" ht="69.95" customHeight="1">
      <c r="B12" s="61" t="s">
        <v>62</v>
      </c>
      <c r="C12" s="46"/>
      <c r="D12" s="48" t="s">
        <v>396</v>
      </c>
      <c r="E12" s="48" t="s">
        <v>396</v>
      </c>
      <c r="F12" s="49"/>
      <c r="G12" s="73"/>
    </row>
    <row r="13" spans="2:7" ht="69.95" customHeight="1">
      <c r="B13" s="61" t="s">
        <v>63</v>
      </c>
      <c r="C13" s="46"/>
      <c r="D13" s="48" t="s">
        <v>396</v>
      </c>
      <c r="E13" s="48" t="s">
        <v>396</v>
      </c>
      <c r="F13" s="49"/>
      <c r="G13" s="73"/>
    </row>
    <row r="14" spans="2:7" ht="69.95" customHeight="1">
      <c r="B14" s="61" t="s">
        <v>334</v>
      </c>
      <c r="C14" s="46" t="s">
        <v>398</v>
      </c>
      <c r="D14" s="48" t="s">
        <v>396</v>
      </c>
      <c r="E14" s="48" t="s">
        <v>396</v>
      </c>
      <c r="F14" s="49" t="str">
        <f t="shared" ref="F14:F45" si="0">C14</f>
        <v>009</v>
      </c>
      <c r="G14" s="73"/>
    </row>
    <row r="15" spans="2:7" ht="69.95" customHeight="1">
      <c r="B15" s="61" t="s">
        <v>71</v>
      </c>
      <c r="C15" s="46" t="s">
        <v>151</v>
      </c>
      <c r="D15" s="51">
        <v>130</v>
      </c>
      <c r="E15" s="51">
        <v>130</v>
      </c>
      <c r="F15" s="49" t="str">
        <f t="shared" si="0"/>
        <v>018</v>
      </c>
      <c r="G15" s="73"/>
    </row>
    <row r="16" spans="2:7" ht="69.95" customHeight="1">
      <c r="B16" s="61" t="s">
        <v>303</v>
      </c>
      <c r="C16" s="46" t="s">
        <v>415</v>
      </c>
      <c r="D16" s="48" t="s">
        <v>396</v>
      </c>
      <c r="E16" s="48" t="s">
        <v>396</v>
      </c>
      <c r="F16" s="49" t="str">
        <f t="shared" si="0"/>
        <v>023</v>
      </c>
      <c r="G16" s="73" t="s">
        <v>557</v>
      </c>
    </row>
    <row r="17" spans="2:7" ht="69.95" customHeight="1">
      <c r="B17" s="61" t="s">
        <v>387</v>
      </c>
      <c r="C17" s="46" t="s">
        <v>399</v>
      </c>
      <c r="D17" s="48" t="s">
        <v>396</v>
      </c>
      <c r="E17" s="51" t="s">
        <v>397</v>
      </c>
      <c r="F17" s="49" t="str">
        <f t="shared" si="0"/>
        <v>025</v>
      </c>
      <c r="G17" s="73"/>
    </row>
    <row r="18" spans="2:7" ht="69.95" customHeight="1">
      <c r="B18" s="61" t="s">
        <v>100</v>
      </c>
      <c r="C18" s="46" t="s">
        <v>255</v>
      </c>
      <c r="D18" s="48" t="s">
        <v>396</v>
      </c>
      <c r="E18" s="48" t="s">
        <v>396</v>
      </c>
      <c r="F18" s="49" t="str">
        <f t="shared" si="0"/>
        <v>028</v>
      </c>
      <c r="G18" s="73"/>
    </row>
    <row r="19" spans="2:7" ht="97.5" customHeight="1">
      <c r="B19" s="77" t="s">
        <v>119</v>
      </c>
      <c r="C19" s="46" t="s">
        <v>400</v>
      </c>
      <c r="D19" s="48" t="s">
        <v>396</v>
      </c>
      <c r="E19" s="48" t="s">
        <v>396</v>
      </c>
      <c r="F19" s="49" t="str">
        <f t="shared" si="0"/>
        <v>041</v>
      </c>
      <c r="G19" s="73"/>
    </row>
    <row r="20" spans="2:7" ht="69.95" customHeight="1">
      <c r="B20" s="61" t="s">
        <v>169</v>
      </c>
      <c r="C20" s="54" t="s">
        <v>168</v>
      </c>
      <c r="D20" s="48" t="s">
        <v>396</v>
      </c>
      <c r="E20" s="48" t="s">
        <v>396</v>
      </c>
      <c r="F20" s="49" t="str">
        <f t="shared" si="0"/>
        <v>052</v>
      </c>
      <c r="G20" s="73"/>
    </row>
    <row r="21" spans="2:7" ht="69.95" customHeight="1">
      <c r="B21" s="61" t="s">
        <v>451</v>
      </c>
      <c r="C21" s="46" t="s">
        <v>452</v>
      </c>
      <c r="D21" s="51">
        <v>40</v>
      </c>
      <c r="E21" s="51">
        <v>40</v>
      </c>
      <c r="F21" s="49" t="str">
        <f t="shared" si="0"/>
        <v>064</v>
      </c>
      <c r="G21" s="73" t="s">
        <v>476</v>
      </c>
    </row>
    <row r="22" spans="2:7" ht="69.95" customHeight="1">
      <c r="B22" s="61" t="s">
        <v>138</v>
      </c>
      <c r="C22" s="46" t="s">
        <v>449</v>
      </c>
      <c r="D22" s="51">
        <v>160</v>
      </c>
      <c r="E22" s="51">
        <v>160</v>
      </c>
      <c r="F22" s="49" t="str">
        <f t="shared" si="0"/>
        <v>070</v>
      </c>
      <c r="G22" s="73"/>
    </row>
    <row r="23" spans="2:7" ht="69.95" customHeight="1">
      <c r="B23" s="61" t="s">
        <v>401</v>
      </c>
      <c r="C23" s="46" t="s">
        <v>402</v>
      </c>
      <c r="D23" s="51">
        <v>210</v>
      </c>
      <c r="E23" s="48" t="s">
        <v>396</v>
      </c>
      <c r="F23" s="49" t="str">
        <f t="shared" si="0"/>
        <v>097</v>
      </c>
      <c r="G23" s="73"/>
    </row>
    <row r="24" spans="2:7" ht="69.95" customHeight="1">
      <c r="B24" s="239" t="s">
        <v>420</v>
      </c>
      <c r="C24" s="235" t="s">
        <v>256</v>
      </c>
      <c r="D24" s="51">
        <v>160</v>
      </c>
      <c r="E24" s="51" t="s">
        <v>397</v>
      </c>
      <c r="F24" s="236" t="str">
        <f t="shared" si="0"/>
        <v>102</v>
      </c>
      <c r="G24" s="237" t="s">
        <v>16</v>
      </c>
    </row>
    <row r="25" spans="2:7" ht="69.95" customHeight="1">
      <c r="B25" s="239" t="s">
        <v>420</v>
      </c>
      <c r="C25" s="235">
        <v>102</v>
      </c>
      <c r="D25" s="51" t="s">
        <v>397</v>
      </c>
      <c r="E25" s="51">
        <v>160</v>
      </c>
      <c r="F25" s="236">
        <f t="shared" si="0"/>
        <v>102</v>
      </c>
      <c r="G25" s="237" t="s">
        <v>16</v>
      </c>
    </row>
    <row r="26" spans="2:7" ht="69.95" customHeight="1">
      <c r="B26" s="61" t="s">
        <v>304</v>
      </c>
      <c r="C26" s="46" t="s">
        <v>257</v>
      </c>
      <c r="D26" s="51">
        <v>160</v>
      </c>
      <c r="E26" s="48" t="s">
        <v>396</v>
      </c>
      <c r="F26" s="49" t="str">
        <f t="shared" si="0"/>
        <v>132</v>
      </c>
      <c r="G26" s="73"/>
    </row>
    <row r="27" spans="2:7" ht="69.95" customHeight="1">
      <c r="B27" s="61" t="s">
        <v>252</v>
      </c>
      <c r="C27" s="46" t="s">
        <v>456</v>
      </c>
      <c r="D27" s="51">
        <v>560</v>
      </c>
      <c r="E27" s="48" t="s">
        <v>396</v>
      </c>
      <c r="F27" s="49" t="str">
        <f t="shared" si="0"/>
        <v>140</v>
      </c>
      <c r="G27" s="73" t="s">
        <v>477</v>
      </c>
    </row>
    <row r="28" spans="2:7" ht="94.5" customHeight="1">
      <c r="B28" s="61" t="s">
        <v>412</v>
      </c>
      <c r="C28" s="46" t="s">
        <v>457</v>
      </c>
      <c r="D28" s="51">
        <v>760</v>
      </c>
      <c r="E28" s="51" t="s">
        <v>397</v>
      </c>
      <c r="F28" s="49" t="str">
        <f t="shared" si="0"/>
        <v>177</v>
      </c>
      <c r="G28" s="74" t="s">
        <v>247</v>
      </c>
    </row>
    <row r="29" spans="2:7" ht="94.5" customHeight="1">
      <c r="B29" s="61" t="s">
        <v>412</v>
      </c>
      <c r="C29" s="46" t="s">
        <v>457</v>
      </c>
      <c r="D29" s="51" t="s">
        <v>397</v>
      </c>
      <c r="E29" s="51">
        <v>710</v>
      </c>
      <c r="F29" s="49" t="str">
        <f t="shared" si="0"/>
        <v>177</v>
      </c>
      <c r="G29" s="74" t="s">
        <v>247</v>
      </c>
    </row>
    <row r="30" spans="2:7" ht="69.95" customHeight="1">
      <c r="B30" s="61" t="s">
        <v>305</v>
      </c>
      <c r="C30" s="46" t="s">
        <v>258</v>
      </c>
      <c r="D30" s="48" t="s">
        <v>396</v>
      </c>
      <c r="E30" s="48" t="s">
        <v>396</v>
      </c>
      <c r="F30" s="49" t="str">
        <f t="shared" si="0"/>
        <v>195</v>
      </c>
      <c r="G30" s="73"/>
    </row>
    <row r="31" spans="2:7" ht="84" customHeight="1">
      <c r="B31" s="61" t="s">
        <v>307</v>
      </c>
      <c r="C31" s="46" t="s">
        <v>260</v>
      </c>
      <c r="D31" s="51" t="s">
        <v>397</v>
      </c>
      <c r="E31" s="51">
        <v>1250</v>
      </c>
      <c r="F31" s="49" t="str">
        <f t="shared" si="0"/>
        <v>211</v>
      </c>
      <c r="G31" s="74" t="s">
        <v>578</v>
      </c>
    </row>
    <row r="32" spans="2:7" ht="100.5" customHeight="1">
      <c r="B32" s="61" t="s">
        <v>306</v>
      </c>
      <c r="C32" s="46" t="s">
        <v>261</v>
      </c>
      <c r="D32" s="51" t="s">
        <v>397</v>
      </c>
      <c r="E32" s="51">
        <v>1330</v>
      </c>
      <c r="F32" s="49" t="str">
        <f t="shared" si="0"/>
        <v>212</v>
      </c>
      <c r="G32" s="74" t="s">
        <v>577</v>
      </c>
    </row>
    <row r="33" spans="2:7" ht="69.95" customHeight="1">
      <c r="B33" s="61" t="s">
        <v>140</v>
      </c>
      <c r="C33" s="46" t="s">
        <v>262</v>
      </c>
      <c r="D33" s="51">
        <v>310</v>
      </c>
      <c r="E33" s="51">
        <v>310</v>
      </c>
      <c r="F33" s="49" t="str">
        <f t="shared" si="0"/>
        <v>213</v>
      </c>
      <c r="G33" s="73" t="s">
        <v>213</v>
      </c>
    </row>
    <row r="34" spans="2:7" ht="69.95" customHeight="1">
      <c r="B34" s="61" t="s">
        <v>308</v>
      </c>
      <c r="C34" s="46" t="s">
        <v>263</v>
      </c>
      <c r="D34" s="51">
        <v>720</v>
      </c>
      <c r="E34" s="51">
        <v>720</v>
      </c>
      <c r="F34" s="49" t="str">
        <f t="shared" si="0"/>
        <v>230</v>
      </c>
      <c r="G34" s="73" t="s">
        <v>17</v>
      </c>
    </row>
    <row r="35" spans="2:7" ht="69.95" customHeight="1">
      <c r="B35" s="61" t="s">
        <v>386</v>
      </c>
      <c r="C35" s="46" t="s">
        <v>264</v>
      </c>
      <c r="D35" s="48" t="s">
        <v>396</v>
      </c>
      <c r="E35" s="48" t="s">
        <v>396</v>
      </c>
      <c r="F35" s="49" t="str">
        <f t="shared" si="0"/>
        <v>245</v>
      </c>
      <c r="G35" s="73"/>
    </row>
    <row r="36" spans="2:7" ht="106.5" customHeight="1">
      <c r="B36" s="77" t="s">
        <v>590</v>
      </c>
      <c r="C36" s="46" t="s">
        <v>363</v>
      </c>
      <c r="D36" s="51">
        <v>250</v>
      </c>
      <c r="E36" s="51">
        <v>250</v>
      </c>
      <c r="F36" s="49" t="str">
        <f t="shared" si="0"/>
        <v>253</v>
      </c>
      <c r="G36" s="134" t="s">
        <v>344</v>
      </c>
    </row>
    <row r="37" spans="2:7" ht="69.95" customHeight="1">
      <c r="B37" s="61" t="s">
        <v>242</v>
      </c>
      <c r="C37" s="46" t="s">
        <v>266</v>
      </c>
      <c r="D37" s="51">
        <v>170</v>
      </c>
      <c r="E37" s="51">
        <v>170</v>
      </c>
      <c r="F37" s="49" t="str">
        <f t="shared" si="0"/>
        <v>275</v>
      </c>
      <c r="G37" s="73"/>
    </row>
    <row r="38" spans="2:7" ht="69.95" customHeight="1">
      <c r="B38" s="61" t="s">
        <v>309</v>
      </c>
      <c r="C38" s="46" t="s">
        <v>267</v>
      </c>
      <c r="D38" s="51" t="s">
        <v>397</v>
      </c>
      <c r="E38" s="48" t="s">
        <v>396</v>
      </c>
      <c r="F38" s="49" t="str">
        <f t="shared" si="0"/>
        <v>320</v>
      </c>
      <c r="G38" s="73"/>
    </row>
    <row r="39" spans="2:7" ht="89.25" customHeight="1">
      <c r="B39" s="239" t="s">
        <v>47</v>
      </c>
      <c r="C39" s="235">
        <v>321</v>
      </c>
      <c r="D39" s="48" t="s">
        <v>396</v>
      </c>
      <c r="E39" s="51">
        <v>310</v>
      </c>
      <c r="F39" s="236">
        <f t="shared" si="0"/>
        <v>321</v>
      </c>
      <c r="G39" s="74" t="s">
        <v>584</v>
      </c>
    </row>
    <row r="40" spans="2:7" ht="69.95" customHeight="1">
      <c r="B40" s="61" t="s">
        <v>310</v>
      </c>
      <c r="C40" s="46" t="s">
        <v>269</v>
      </c>
      <c r="D40" s="51" t="s">
        <v>397</v>
      </c>
      <c r="E40" s="48" t="s">
        <v>396</v>
      </c>
      <c r="F40" s="49" t="str">
        <f t="shared" si="0"/>
        <v>339</v>
      </c>
      <c r="G40" s="73"/>
    </row>
    <row r="41" spans="2:7" ht="69.95" customHeight="1">
      <c r="B41" s="61" t="s">
        <v>388</v>
      </c>
      <c r="C41" s="46" t="s">
        <v>270</v>
      </c>
      <c r="D41" s="51">
        <v>160</v>
      </c>
      <c r="E41" s="51">
        <v>160</v>
      </c>
      <c r="F41" s="49" t="str">
        <f t="shared" si="0"/>
        <v>341</v>
      </c>
      <c r="G41" s="73" t="s">
        <v>18</v>
      </c>
    </row>
    <row r="42" spans="2:7" ht="89.25" customHeight="1">
      <c r="B42" s="61" t="s">
        <v>406</v>
      </c>
      <c r="C42" s="46" t="s">
        <v>271</v>
      </c>
      <c r="D42" s="51">
        <v>310</v>
      </c>
      <c r="E42" s="51">
        <v>310</v>
      </c>
      <c r="F42" s="49" t="str">
        <f t="shared" si="0"/>
        <v>377</v>
      </c>
      <c r="G42" s="74" t="s">
        <v>576</v>
      </c>
    </row>
    <row r="43" spans="2:7" ht="69.95" customHeight="1">
      <c r="B43" s="61" t="s">
        <v>48</v>
      </c>
      <c r="C43" s="46" t="s">
        <v>272</v>
      </c>
      <c r="D43" s="48" t="s">
        <v>396</v>
      </c>
      <c r="E43" s="48" t="s">
        <v>396</v>
      </c>
      <c r="F43" s="49" t="str">
        <f t="shared" si="0"/>
        <v>392</v>
      </c>
      <c r="G43" s="73"/>
    </row>
    <row r="44" spans="2:7" ht="69.95" customHeight="1">
      <c r="B44" s="61" t="s">
        <v>142</v>
      </c>
      <c r="C44" s="46" t="s">
        <v>273</v>
      </c>
      <c r="D44" s="51">
        <v>1280</v>
      </c>
      <c r="E44" s="51">
        <v>1280</v>
      </c>
      <c r="F44" s="49" t="str">
        <f t="shared" si="0"/>
        <v>400</v>
      </c>
      <c r="G44" s="73" t="s">
        <v>585</v>
      </c>
    </row>
    <row r="45" spans="2:7" ht="69.95" customHeight="1">
      <c r="B45" s="61" t="s">
        <v>422</v>
      </c>
      <c r="C45" s="46" t="s">
        <v>275</v>
      </c>
      <c r="D45" s="51">
        <v>260</v>
      </c>
      <c r="E45" s="51">
        <v>260</v>
      </c>
      <c r="F45" s="49" t="str">
        <f t="shared" si="0"/>
        <v>416</v>
      </c>
      <c r="G45" s="73"/>
    </row>
    <row r="46" spans="2:7" ht="69.95" customHeight="1">
      <c r="B46" s="61" t="s">
        <v>146</v>
      </c>
      <c r="C46" s="46" t="s">
        <v>282</v>
      </c>
      <c r="D46" s="51">
        <v>210</v>
      </c>
      <c r="E46" s="51">
        <v>210</v>
      </c>
      <c r="F46" s="49" t="str">
        <f t="shared" ref="F46:F77" si="1">C46</f>
        <v>452</v>
      </c>
      <c r="G46" s="73" t="s">
        <v>0</v>
      </c>
    </row>
    <row r="47" spans="2:7" ht="69.95" customHeight="1">
      <c r="B47" s="61" t="s">
        <v>322</v>
      </c>
      <c r="C47" s="46" t="s">
        <v>283</v>
      </c>
      <c r="D47" s="51">
        <v>90</v>
      </c>
      <c r="E47" s="48" t="s">
        <v>396</v>
      </c>
      <c r="F47" s="49" t="str">
        <f t="shared" si="1"/>
        <v>454</v>
      </c>
      <c r="G47" s="73" t="s">
        <v>250</v>
      </c>
    </row>
    <row r="48" spans="2:7" ht="69.95" customHeight="1">
      <c r="B48" s="61" t="s">
        <v>245</v>
      </c>
      <c r="C48" s="46" t="s">
        <v>274</v>
      </c>
      <c r="D48" s="51">
        <v>220</v>
      </c>
      <c r="E48" s="48" t="s">
        <v>396</v>
      </c>
      <c r="F48" s="49" t="str">
        <f t="shared" si="1"/>
        <v>40Y</v>
      </c>
      <c r="G48" s="73" t="s">
        <v>246</v>
      </c>
    </row>
    <row r="49" spans="2:7" ht="69.95" customHeight="1">
      <c r="B49" s="61" t="s">
        <v>66</v>
      </c>
      <c r="C49" s="46" t="s">
        <v>453</v>
      </c>
      <c r="D49" s="48" t="s">
        <v>396</v>
      </c>
      <c r="E49" s="51" t="s">
        <v>397</v>
      </c>
      <c r="F49" s="49" t="str">
        <f t="shared" si="1"/>
        <v>41A</v>
      </c>
      <c r="G49" s="73"/>
    </row>
    <row r="50" spans="2:7" ht="69.95" customHeight="1">
      <c r="B50" s="61" t="s">
        <v>316</v>
      </c>
      <c r="C50" s="46" t="s">
        <v>278</v>
      </c>
      <c r="D50" s="48" t="s">
        <v>396</v>
      </c>
      <c r="E50" s="48" t="s">
        <v>396</v>
      </c>
      <c r="F50" s="49" t="str">
        <f t="shared" si="1"/>
        <v>42F</v>
      </c>
      <c r="G50" s="73"/>
    </row>
    <row r="51" spans="2:7" ht="69.95" customHeight="1">
      <c r="B51" s="61" t="s">
        <v>328</v>
      </c>
      <c r="C51" s="46" t="s">
        <v>284</v>
      </c>
      <c r="D51" s="48" t="s">
        <v>396</v>
      </c>
      <c r="E51" s="48" t="s">
        <v>396</v>
      </c>
      <c r="F51" s="49" t="str">
        <f t="shared" si="1"/>
        <v>48F</v>
      </c>
      <c r="G51" s="73"/>
    </row>
    <row r="52" spans="2:7" ht="69.95" customHeight="1">
      <c r="B52" s="61" t="s">
        <v>143</v>
      </c>
      <c r="C52" s="46" t="s">
        <v>454</v>
      </c>
      <c r="D52" s="51">
        <v>160</v>
      </c>
      <c r="E52" s="51">
        <v>160</v>
      </c>
      <c r="F52" s="49" t="str">
        <f t="shared" si="1"/>
        <v>4CS</v>
      </c>
      <c r="G52" s="73" t="s">
        <v>575</v>
      </c>
    </row>
    <row r="53" spans="2:7" ht="94.5" customHeight="1">
      <c r="B53" s="239" t="s">
        <v>244</v>
      </c>
      <c r="C53" s="235" t="s">
        <v>144</v>
      </c>
      <c r="D53" s="51">
        <v>1520</v>
      </c>
      <c r="E53" s="51" t="s">
        <v>397</v>
      </c>
      <c r="F53" s="236" t="str">
        <f t="shared" si="1"/>
        <v>4CU</v>
      </c>
      <c r="G53" s="237" t="s">
        <v>25</v>
      </c>
    </row>
    <row r="54" spans="2:7" ht="92.25" customHeight="1">
      <c r="B54" s="239" t="s">
        <v>244</v>
      </c>
      <c r="C54" s="235" t="s">
        <v>144</v>
      </c>
      <c r="D54" s="51" t="s">
        <v>397</v>
      </c>
      <c r="E54" s="51">
        <v>1520</v>
      </c>
      <c r="F54" s="236" t="str">
        <f t="shared" si="1"/>
        <v>4CU</v>
      </c>
      <c r="G54" s="237" t="s">
        <v>601</v>
      </c>
    </row>
    <row r="55" spans="2:7" ht="69.95" customHeight="1">
      <c r="B55" s="61" t="s">
        <v>311</v>
      </c>
      <c r="C55" s="46" t="s">
        <v>391</v>
      </c>
      <c r="D55" s="51">
        <v>0</v>
      </c>
      <c r="E55" s="51">
        <v>0</v>
      </c>
      <c r="F55" s="49" t="str">
        <f t="shared" si="1"/>
        <v>4FU</v>
      </c>
      <c r="G55" s="73" t="s">
        <v>39</v>
      </c>
    </row>
    <row r="56" spans="2:7" ht="69.95" customHeight="1">
      <c r="B56" s="61" t="s">
        <v>158</v>
      </c>
      <c r="C56" s="46" t="s">
        <v>41</v>
      </c>
      <c r="D56" s="51">
        <v>110</v>
      </c>
      <c r="E56" s="48" t="s">
        <v>396</v>
      </c>
      <c r="F56" s="49" t="str">
        <f t="shared" si="1"/>
        <v>4GF</v>
      </c>
      <c r="G56" s="73"/>
    </row>
    <row r="57" spans="2:7" ht="69.95" customHeight="1">
      <c r="B57" s="61" t="s">
        <v>313</v>
      </c>
      <c r="C57" s="46" t="s">
        <v>312</v>
      </c>
      <c r="D57" s="48" t="s">
        <v>396</v>
      </c>
      <c r="E57" s="51" t="s">
        <v>397</v>
      </c>
      <c r="F57" s="49" t="str">
        <f t="shared" si="1"/>
        <v>4MN</v>
      </c>
      <c r="G57" s="73"/>
    </row>
    <row r="58" spans="2:7" ht="69.95" customHeight="1">
      <c r="B58" s="61" t="s">
        <v>314</v>
      </c>
      <c r="C58" s="46" t="s">
        <v>414</v>
      </c>
      <c r="D58" s="51" t="s">
        <v>397</v>
      </c>
      <c r="E58" s="51">
        <v>210</v>
      </c>
      <c r="F58" s="49" t="str">
        <f t="shared" si="1"/>
        <v>4MP</v>
      </c>
      <c r="G58" s="73"/>
    </row>
    <row r="59" spans="2:7" ht="69.95" customHeight="1">
      <c r="B59" s="61" t="s">
        <v>315</v>
      </c>
      <c r="C59" s="46" t="s">
        <v>285</v>
      </c>
      <c r="D59" s="51">
        <v>130</v>
      </c>
      <c r="E59" s="48" t="s">
        <v>396</v>
      </c>
      <c r="F59" s="49" t="str">
        <f t="shared" si="1"/>
        <v>4MQ</v>
      </c>
      <c r="G59" s="73"/>
    </row>
    <row r="60" spans="2:7" ht="69.95" customHeight="1">
      <c r="B60" s="61" t="s">
        <v>93</v>
      </c>
      <c r="C60" s="46" t="s">
        <v>460</v>
      </c>
      <c r="D60" s="51" t="s">
        <v>397</v>
      </c>
      <c r="E60" s="51">
        <v>160</v>
      </c>
      <c r="F60" s="49" t="str">
        <f t="shared" si="1"/>
        <v>4RR</v>
      </c>
      <c r="G60" s="73" t="s">
        <v>579</v>
      </c>
    </row>
    <row r="61" spans="2:7" ht="86.25" customHeight="1">
      <c r="B61" s="61" t="s">
        <v>98</v>
      </c>
      <c r="C61" s="46" t="s">
        <v>385</v>
      </c>
      <c r="D61" s="51">
        <v>410</v>
      </c>
      <c r="E61" s="51" t="s">
        <v>397</v>
      </c>
      <c r="F61" s="49" t="str">
        <f t="shared" si="1"/>
        <v>4SU</v>
      </c>
      <c r="G61" s="74" t="s">
        <v>586</v>
      </c>
    </row>
    <row r="62" spans="2:7" ht="84" customHeight="1">
      <c r="B62" s="61" t="s">
        <v>98</v>
      </c>
      <c r="C62" s="46" t="s">
        <v>385</v>
      </c>
      <c r="D62" s="51" t="s">
        <v>397</v>
      </c>
      <c r="E62" s="51">
        <v>410</v>
      </c>
      <c r="F62" s="49" t="str">
        <f t="shared" si="1"/>
        <v>4SU</v>
      </c>
      <c r="G62" s="74" t="s">
        <v>586</v>
      </c>
    </row>
    <row r="63" spans="2:7" ht="69.95" customHeight="1">
      <c r="B63" s="61" t="s">
        <v>126</v>
      </c>
      <c r="C63" s="46" t="s">
        <v>286</v>
      </c>
      <c r="D63" s="48" t="s">
        <v>396</v>
      </c>
      <c r="E63" s="48" t="s">
        <v>396</v>
      </c>
      <c r="F63" s="49" t="str">
        <f t="shared" si="1"/>
        <v>4UE</v>
      </c>
      <c r="G63" s="73"/>
    </row>
    <row r="64" spans="2:7" ht="69.95" customHeight="1">
      <c r="B64" s="239" t="s">
        <v>467</v>
      </c>
      <c r="C64" s="235" t="s">
        <v>466</v>
      </c>
      <c r="D64" s="51" t="s">
        <v>397</v>
      </c>
      <c r="E64" s="51">
        <v>60</v>
      </c>
      <c r="F64" s="236" t="str">
        <f t="shared" si="1"/>
        <v>4YV</v>
      </c>
      <c r="G64" s="134" t="s">
        <v>212</v>
      </c>
    </row>
    <row r="65" spans="2:7" ht="69.95" customHeight="1">
      <c r="B65" s="239" t="s">
        <v>467</v>
      </c>
      <c r="C65" s="235" t="s">
        <v>466</v>
      </c>
      <c r="D65" s="51">
        <v>60</v>
      </c>
      <c r="E65" s="51" t="s">
        <v>397</v>
      </c>
      <c r="F65" s="236" t="str">
        <f t="shared" si="1"/>
        <v>4YV</v>
      </c>
      <c r="G65" s="134" t="s">
        <v>602</v>
      </c>
    </row>
    <row r="66" spans="2:7" ht="69.95" customHeight="1">
      <c r="B66" s="61" t="s">
        <v>332</v>
      </c>
      <c r="C66" s="46" t="s">
        <v>287</v>
      </c>
      <c r="D66" s="48" t="s">
        <v>396</v>
      </c>
      <c r="E66" s="48" t="s">
        <v>396</v>
      </c>
      <c r="F66" s="49" t="str">
        <f t="shared" si="1"/>
        <v>505</v>
      </c>
      <c r="G66" s="73"/>
    </row>
    <row r="67" spans="2:7" ht="69.95" customHeight="1">
      <c r="B67" s="61" t="s">
        <v>118</v>
      </c>
      <c r="C67" s="46" t="s">
        <v>288</v>
      </c>
      <c r="D67" s="51">
        <v>110</v>
      </c>
      <c r="E67" s="51">
        <v>110</v>
      </c>
      <c r="F67" s="49" t="str">
        <f t="shared" si="1"/>
        <v>525</v>
      </c>
      <c r="G67" s="73" t="s">
        <v>19</v>
      </c>
    </row>
    <row r="68" spans="2:7" ht="69.95" customHeight="1">
      <c r="B68" s="61" t="s">
        <v>133</v>
      </c>
      <c r="C68" s="46" t="s">
        <v>289</v>
      </c>
      <c r="D68" s="48" t="s">
        <v>396</v>
      </c>
      <c r="E68" s="48" t="s">
        <v>396</v>
      </c>
      <c r="F68" s="49" t="str">
        <f t="shared" si="1"/>
        <v>52A</v>
      </c>
      <c r="G68" s="73"/>
    </row>
    <row r="69" spans="2:7" ht="69.95" customHeight="1">
      <c r="B69" s="61" t="s">
        <v>117</v>
      </c>
      <c r="C69" s="46" t="s">
        <v>290</v>
      </c>
      <c r="D69" s="51">
        <v>260</v>
      </c>
      <c r="E69" s="51">
        <v>260</v>
      </c>
      <c r="F69" s="49" t="str">
        <f t="shared" si="1"/>
        <v>52B</v>
      </c>
      <c r="G69" s="73" t="s">
        <v>20</v>
      </c>
    </row>
    <row r="70" spans="2:7" ht="108.75" customHeight="1">
      <c r="B70" s="77" t="s">
        <v>591</v>
      </c>
      <c r="C70" s="46" t="s">
        <v>51</v>
      </c>
      <c r="D70" s="51">
        <v>460</v>
      </c>
      <c r="E70" s="51">
        <v>460</v>
      </c>
      <c r="F70" s="49" t="str">
        <f t="shared" si="1"/>
        <v>57J</v>
      </c>
      <c r="G70" s="137" t="s">
        <v>345</v>
      </c>
    </row>
    <row r="71" spans="2:7" ht="69.95" customHeight="1">
      <c r="B71" s="61" t="s">
        <v>167</v>
      </c>
      <c r="C71" s="46" t="s">
        <v>292</v>
      </c>
      <c r="D71" s="48" t="s">
        <v>396</v>
      </c>
      <c r="E71" s="48" t="s">
        <v>396</v>
      </c>
      <c r="F71" s="49" t="str">
        <f t="shared" si="1"/>
        <v>5DE</v>
      </c>
      <c r="G71" s="73"/>
    </row>
    <row r="72" spans="2:7" ht="69.95" customHeight="1">
      <c r="B72" s="61" t="s">
        <v>113</v>
      </c>
      <c r="C72" s="46" t="s">
        <v>112</v>
      </c>
      <c r="D72" s="48" t="s">
        <v>396</v>
      </c>
      <c r="E72" s="51">
        <v>40</v>
      </c>
      <c r="F72" s="49" t="str">
        <f t="shared" si="1"/>
        <v>5KW</v>
      </c>
      <c r="G72" s="73" t="s">
        <v>587</v>
      </c>
    </row>
    <row r="73" spans="2:7" ht="69.95" customHeight="1">
      <c r="B73" s="61" t="s">
        <v>115</v>
      </c>
      <c r="C73" s="46" t="s">
        <v>116</v>
      </c>
      <c r="D73" s="51" t="s">
        <v>397</v>
      </c>
      <c r="E73" s="48" t="s">
        <v>396</v>
      </c>
      <c r="F73" s="49" t="str">
        <f t="shared" si="1"/>
        <v>5VF</v>
      </c>
      <c r="G73" s="73"/>
    </row>
    <row r="74" spans="2:7" ht="69.95" customHeight="1">
      <c r="B74" s="61" t="s">
        <v>56</v>
      </c>
      <c r="C74" s="46" t="s">
        <v>294</v>
      </c>
      <c r="D74" s="48" t="s">
        <v>396</v>
      </c>
      <c r="E74" s="48" t="s">
        <v>396</v>
      </c>
      <c r="F74" s="49" t="str">
        <f t="shared" si="1"/>
        <v>614</v>
      </c>
      <c r="G74" s="73"/>
    </row>
    <row r="75" spans="2:7" ht="69.95" customHeight="1">
      <c r="B75" s="61" t="s">
        <v>122</v>
      </c>
      <c r="C75" s="46" t="s">
        <v>295</v>
      </c>
      <c r="D75" s="51">
        <v>50</v>
      </c>
      <c r="E75" s="48" t="s">
        <v>396</v>
      </c>
      <c r="F75" s="49" t="str">
        <f t="shared" si="1"/>
        <v>693</v>
      </c>
      <c r="G75" s="73" t="s">
        <v>35</v>
      </c>
    </row>
    <row r="76" spans="2:7" ht="69.95" customHeight="1">
      <c r="B76" s="61" t="s">
        <v>114</v>
      </c>
      <c r="C76" s="46" t="s">
        <v>2</v>
      </c>
      <c r="D76" s="51">
        <v>310</v>
      </c>
      <c r="E76" s="51">
        <v>310</v>
      </c>
      <c r="F76" s="49" t="str">
        <f t="shared" si="1"/>
        <v>65W</v>
      </c>
      <c r="G76" s="73" t="s">
        <v>31</v>
      </c>
    </row>
    <row r="77" spans="2:7" ht="84" customHeight="1">
      <c r="B77" s="61" t="s">
        <v>120</v>
      </c>
      <c r="C77" s="46" t="s">
        <v>46</v>
      </c>
      <c r="D77" s="51">
        <v>60</v>
      </c>
      <c r="E77" s="51">
        <v>60</v>
      </c>
      <c r="F77" s="49" t="str">
        <f t="shared" si="1"/>
        <v>68R</v>
      </c>
      <c r="G77" s="74" t="s">
        <v>22</v>
      </c>
    </row>
    <row r="78" spans="2:7" ht="97.5" customHeight="1">
      <c r="B78" s="239" t="s">
        <v>243</v>
      </c>
      <c r="C78" s="235" t="s">
        <v>14</v>
      </c>
      <c r="D78" s="51">
        <v>1730</v>
      </c>
      <c r="E78" s="51" t="s">
        <v>397</v>
      </c>
      <c r="F78" s="236" t="str">
        <f t="shared" ref="F78:F92" si="2">C78</f>
        <v>6BT</v>
      </c>
      <c r="G78" s="237" t="s">
        <v>147</v>
      </c>
    </row>
    <row r="79" spans="2:7" ht="92.25" customHeight="1">
      <c r="B79" s="239" t="s">
        <v>243</v>
      </c>
      <c r="C79" s="235" t="s">
        <v>14</v>
      </c>
      <c r="D79" s="51" t="s">
        <v>397</v>
      </c>
      <c r="E79" s="51">
        <v>1730</v>
      </c>
      <c r="F79" s="236" t="str">
        <f t="shared" si="2"/>
        <v>6BT</v>
      </c>
      <c r="G79" s="237" t="s">
        <v>147</v>
      </c>
    </row>
    <row r="80" spans="2:7" s="33" customFormat="1" ht="99.75" customHeight="1">
      <c r="B80" s="77" t="s">
        <v>241</v>
      </c>
      <c r="C80" s="46" t="s">
        <v>240</v>
      </c>
      <c r="D80" s="51">
        <v>220</v>
      </c>
      <c r="E80" s="51">
        <v>220</v>
      </c>
      <c r="F80" s="49" t="str">
        <f t="shared" si="2"/>
        <v>6FV</v>
      </c>
      <c r="G80" s="73" t="s">
        <v>21</v>
      </c>
    </row>
    <row r="81" spans="2:7" ht="69.95" customHeight="1">
      <c r="B81" s="61" t="s">
        <v>123</v>
      </c>
      <c r="C81" s="46" t="s">
        <v>296</v>
      </c>
      <c r="D81" s="51">
        <v>110</v>
      </c>
      <c r="E81" s="51" t="s">
        <v>397</v>
      </c>
      <c r="F81" s="49" t="str">
        <f t="shared" si="2"/>
        <v>709</v>
      </c>
      <c r="G81" s="73" t="s">
        <v>24</v>
      </c>
    </row>
    <row r="82" spans="2:7" ht="69.95" customHeight="1">
      <c r="B82" s="61" t="s">
        <v>123</v>
      </c>
      <c r="C82" s="46" t="s">
        <v>296</v>
      </c>
      <c r="D82" s="51" t="s">
        <v>397</v>
      </c>
      <c r="E82" s="51">
        <v>30</v>
      </c>
      <c r="F82" s="49" t="str">
        <f t="shared" si="2"/>
        <v>709</v>
      </c>
      <c r="G82" s="73" t="s">
        <v>24</v>
      </c>
    </row>
    <row r="83" spans="2:7" ht="85.15" customHeight="1">
      <c r="B83" s="61" t="s">
        <v>148</v>
      </c>
      <c r="C83" s="46" t="s">
        <v>297</v>
      </c>
      <c r="D83" s="51">
        <v>110</v>
      </c>
      <c r="E83" s="48" t="s">
        <v>396</v>
      </c>
      <c r="F83" s="49" t="str">
        <f t="shared" si="2"/>
        <v>717</v>
      </c>
      <c r="G83" s="74"/>
    </row>
    <row r="84" spans="2:7" ht="75" customHeight="1">
      <c r="B84" s="61" t="s">
        <v>101</v>
      </c>
      <c r="C84" s="46" t="s">
        <v>298</v>
      </c>
      <c r="D84" s="51">
        <v>820</v>
      </c>
      <c r="E84" s="51">
        <v>820</v>
      </c>
      <c r="F84" s="49" t="str">
        <f t="shared" si="2"/>
        <v>718</v>
      </c>
      <c r="G84" s="74" t="s">
        <v>23</v>
      </c>
    </row>
    <row r="85" spans="2:7" ht="69.95" customHeight="1">
      <c r="B85" s="61" t="s">
        <v>306</v>
      </c>
      <c r="C85" s="46" t="s">
        <v>124</v>
      </c>
      <c r="D85" s="51" t="s">
        <v>397</v>
      </c>
      <c r="E85" s="51">
        <v>1200</v>
      </c>
      <c r="F85" s="49" t="str">
        <f t="shared" si="2"/>
        <v>727</v>
      </c>
      <c r="G85" s="73" t="s">
        <v>248</v>
      </c>
    </row>
    <row r="86" spans="2:7" ht="69.95" customHeight="1">
      <c r="B86" s="61" t="s">
        <v>125</v>
      </c>
      <c r="C86" s="46" t="s">
        <v>299</v>
      </c>
      <c r="D86" s="51" t="s">
        <v>397</v>
      </c>
      <c r="E86" s="51">
        <v>720</v>
      </c>
      <c r="F86" s="49" t="str">
        <f t="shared" si="2"/>
        <v>732</v>
      </c>
      <c r="G86" s="73" t="s">
        <v>581</v>
      </c>
    </row>
    <row r="87" spans="2:7" ht="69.95" customHeight="1">
      <c r="B87" s="61" t="s">
        <v>127</v>
      </c>
      <c r="C87" s="46" t="s">
        <v>300</v>
      </c>
      <c r="D87" s="51" t="s">
        <v>397</v>
      </c>
      <c r="E87" s="51" t="s">
        <v>397</v>
      </c>
      <c r="F87" s="49" t="str">
        <f t="shared" si="2"/>
        <v>803</v>
      </c>
      <c r="G87" s="73" t="s">
        <v>36</v>
      </c>
    </row>
    <row r="88" spans="2:7" ht="69.95" customHeight="1">
      <c r="B88" s="61" t="s">
        <v>352</v>
      </c>
      <c r="C88" s="46" t="s">
        <v>301</v>
      </c>
      <c r="D88" s="48" t="s">
        <v>396</v>
      </c>
      <c r="E88" s="48" t="s">
        <v>396</v>
      </c>
      <c r="F88" s="49" t="str">
        <f t="shared" si="2"/>
        <v>923</v>
      </c>
      <c r="G88" s="73"/>
    </row>
    <row r="89" spans="2:7" ht="69.95" customHeight="1">
      <c r="B89" s="61" t="s">
        <v>129</v>
      </c>
      <c r="C89" s="46" t="s">
        <v>128</v>
      </c>
      <c r="D89" s="51">
        <v>110</v>
      </c>
      <c r="E89" s="51">
        <v>110</v>
      </c>
      <c r="F89" s="49" t="str">
        <f t="shared" si="2"/>
        <v>924</v>
      </c>
      <c r="G89" s="73"/>
    </row>
    <row r="90" spans="2:7" ht="69.95" customHeight="1">
      <c r="B90" s="61" t="s">
        <v>130</v>
      </c>
      <c r="C90" s="46" t="s">
        <v>302</v>
      </c>
      <c r="D90" s="51">
        <v>310</v>
      </c>
      <c r="E90" s="51">
        <v>310</v>
      </c>
      <c r="F90" s="49" t="str">
        <f t="shared" si="2"/>
        <v>926</v>
      </c>
      <c r="G90" s="73" t="s">
        <v>575</v>
      </c>
    </row>
    <row r="91" spans="2:7" ht="69.95" customHeight="1">
      <c r="B91" s="61" t="s">
        <v>132</v>
      </c>
      <c r="C91" s="46" t="s">
        <v>131</v>
      </c>
      <c r="D91" s="48" t="s">
        <v>396</v>
      </c>
      <c r="E91" s="48" t="s">
        <v>396</v>
      </c>
      <c r="F91" s="49" t="str">
        <f t="shared" si="2"/>
        <v>976</v>
      </c>
      <c r="G91" s="73"/>
    </row>
    <row r="92" spans="2:7" ht="69.95" customHeight="1">
      <c r="B92" s="61" t="s">
        <v>135</v>
      </c>
      <c r="C92" s="46" t="s">
        <v>134</v>
      </c>
      <c r="D92" s="48" t="s">
        <v>396</v>
      </c>
      <c r="E92" s="48" t="s">
        <v>396</v>
      </c>
      <c r="F92" s="49" t="str">
        <f t="shared" si="2"/>
        <v>989</v>
      </c>
      <c r="G92" s="73"/>
    </row>
    <row r="93" spans="2:7" ht="69.95" customHeight="1">
      <c r="B93" s="322" t="s">
        <v>350</v>
      </c>
      <c r="C93" s="323"/>
      <c r="D93" s="323"/>
      <c r="E93" s="323"/>
      <c r="F93" s="323"/>
      <c r="G93" s="324"/>
    </row>
    <row r="94" spans="2:7" ht="65.45" customHeight="1">
      <c r="B94" s="131" t="s">
        <v>546</v>
      </c>
      <c r="C94" s="132">
        <v>404</v>
      </c>
      <c r="D94" s="51" t="s">
        <v>397</v>
      </c>
      <c r="E94" s="51" t="s">
        <v>397</v>
      </c>
      <c r="F94" s="49">
        <f t="shared" ref="F94:F102" si="3">C94</f>
        <v>404</v>
      </c>
      <c r="G94" s="133"/>
    </row>
    <row r="95" spans="2:7" ht="69.95" customHeight="1">
      <c r="B95" s="61" t="s">
        <v>317</v>
      </c>
      <c r="C95" s="46" t="s">
        <v>276</v>
      </c>
      <c r="D95" s="51" t="s">
        <v>397</v>
      </c>
      <c r="E95" s="51">
        <v>410</v>
      </c>
      <c r="F95" s="49" t="str">
        <f t="shared" si="3"/>
        <v>420</v>
      </c>
      <c r="G95" s="73"/>
    </row>
    <row r="96" spans="2:7" ht="69.95" customHeight="1">
      <c r="B96" s="61" t="s">
        <v>318</v>
      </c>
      <c r="C96" s="46" t="s">
        <v>277</v>
      </c>
      <c r="D96" s="51" t="s">
        <v>397</v>
      </c>
      <c r="E96" s="51">
        <v>410</v>
      </c>
      <c r="F96" s="49" t="str">
        <f t="shared" si="3"/>
        <v>421</v>
      </c>
      <c r="G96" s="73"/>
    </row>
    <row r="97" spans="2:7" ht="69.95" customHeight="1">
      <c r="B97" s="61" t="s">
        <v>319</v>
      </c>
      <c r="C97" s="46" t="s">
        <v>279</v>
      </c>
      <c r="D97" s="51" t="s">
        <v>397</v>
      </c>
      <c r="E97" s="51" t="s">
        <v>397</v>
      </c>
      <c r="F97" s="49" t="str">
        <f t="shared" si="3"/>
        <v>431</v>
      </c>
      <c r="G97" s="73"/>
    </row>
    <row r="98" spans="2:7" ht="69.95" customHeight="1">
      <c r="B98" s="61" t="s">
        <v>321</v>
      </c>
      <c r="C98" s="46" t="s">
        <v>280</v>
      </c>
      <c r="D98" s="51" t="s">
        <v>397</v>
      </c>
      <c r="E98" s="48" t="s">
        <v>396</v>
      </c>
      <c r="F98" s="49" t="str">
        <f t="shared" si="3"/>
        <v>433</v>
      </c>
      <c r="G98" s="122"/>
    </row>
    <row r="99" spans="2:7" ht="69.95" customHeight="1">
      <c r="B99" s="61" t="s">
        <v>137</v>
      </c>
      <c r="C99" s="46" t="s">
        <v>450</v>
      </c>
      <c r="D99" s="51" t="s">
        <v>397</v>
      </c>
      <c r="E99" s="51">
        <v>820</v>
      </c>
      <c r="F99" s="49" t="str">
        <f t="shared" si="3"/>
        <v>435</v>
      </c>
      <c r="G99" s="73"/>
    </row>
    <row r="100" spans="2:7" ht="69.95" customHeight="1">
      <c r="B100" s="61" t="s">
        <v>136</v>
      </c>
      <c r="C100" s="46" t="s">
        <v>281</v>
      </c>
      <c r="D100" s="51" t="s">
        <v>397</v>
      </c>
      <c r="E100" s="51">
        <v>820</v>
      </c>
      <c r="F100" s="49" t="str">
        <f t="shared" si="3"/>
        <v>439</v>
      </c>
      <c r="G100" s="73"/>
    </row>
    <row r="101" spans="2:7" ht="69.95" customHeight="1">
      <c r="B101" s="61" t="s">
        <v>595</v>
      </c>
      <c r="C101" s="46" t="s">
        <v>543</v>
      </c>
      <c r="D101" s="48" t="s">
        <v>396</v>
      </c>
      <c r="E101" s="51" t="s">
        <v>397</v>
      </c>
      <c r="F101" s="49" t="str">
        <f t="shared" si="3"/>
        <v>5A6</v>
      </c>
      <c r="G101" s="73"/>
    </row>
    <row r="102" spans="2:7" ht="69.95" customHeight="1">
      <c r="B102" s="231" t="s">
        <v>97</v>
      </c>
      <c r="C102" s="46" t="s">
        <v>565</v>
      </c>
      <c r="D102" s="51" t="s">
        <v>397</v>
      </c>
      <c r="E102" s="51">
        <v>820</v>
      </c>
      <c r="F102" s="49" t="str">
        <f t="shared" si="3"/>
        <v>55Ε</v>
      </c>
      <c r="G102" s="232" t="s">
        <v>566</v>
      </c>
    </row>
    <row r="103" spans="2:7" ht="69.95" customHeight="1">
      <c r="B103" s="322" t="s">
        <v>351</v>
      </c>
      <c r="C103" s="323"/>
      <c r="D103" s="323"/>
      <c r="E103" s="323"/>
      <c r="F103" s="323"/>
      <c r="G103" s="324"/>
    </row>
    <row r="104" spans="2:7" ht="172.5" customHeight="1">
      <c r="B104" s="124" t="s">
        <v>390</v>
      </c>
      <c r="C104" s="46" t="s">
        <v>293</v>
      </c>
      <c r="D104" s="51" t="s">
        <v>397</v>
      </c>
      <c r="E104" s="51">
        <v>770</v>
      </c>
      <c r="F104" s="49" t="str">
        <f>C104</f>
        <v>5RH</v>
      </c>
      <c r="G104" s="74" t="s">
        <v>33</v>
      </c>
    </row>
    <row r="105" spans="2:7" ht="164.25" customHeight="1">
      <c r="B105" s="124" t="s">
        <v>249</v>
      </c>
      <c r="C105" s="46" t="s">
        <v>3</v>
      </c>
      <c r="D105" s="51" t="s">
        <v>397</v>
      </c>
      <c r="E105" s="51">
        <v>770</v>
      </c>
      <c r="F105" s="49" t="str">
        <f>C105</f>
        <v>6KC</v>
      </c>
      <c r="G105" s="73" t="s">
        <v>1</v>
      </c>
    </row>
    <row r="106" spans="2:7" ht="207.75" customHeight="1">
      <c r="B106" s="229" t="s">
        <v>574</v>
      </c>
      <c r="C106" s="46" t="s">
        <v>567</v>
      </c>
      <c r="D106" s="51" t="s">
        <v>397</v>
      </c>
      <c r="E106" s="51">
        <v>760</v>
      </c>
      <c r="F106" s="49" t="str">
        <f>C106</f>
        <v>6YU</v>
      </c>
      <c r="G106" s="230" t="s">
        <v>568</v>
      </c>
    </row>
    <row r="107" spans="2:7" s="1" customFormat="1" ht="69.95" customHeight="1">
      <c r="B107" s="322" t="s">
        <v>326</v>
      </c>
      <c r="C107" s="323"/>
      <c r="D107" s="323"/>
      <c r="E107" s="323"/>
      <c r="F107" s="323"/>
      <c r="G107" s="324"/>
    </row>
    <row r="108" spans="2:7" s="233" customFormat="1" ht="69.95" customHeight="1">
      <c r="B108" s="61" t="s">
        <v>599</v>
      </c>
      <c r="C108" s="46" t="s">
        <v>597</v>
      </c>
      <c r="D108" s="51">
        <v>750</v>
      </c>
      <c r="E108" s="51" t="s">
        <v>397</v>
      </c>
      <c r="F108" s="49" t="str">
        <f t="shared" ref="F108:F119" si="4">C108</f>
        <v>4DL</v>
      </c>
      <c r="G108" s="73"/>
    </row>
    <row r="109" spans="2:7" s="233" customFormat="1" ht="69.95" customHeight="1">
      <c r="B109" s="61" t="s">
        <v>600</v>
      </c>
      <c r="C109" s="46" t="s">
        <v>598</v>
      </c>
      <c r="D109" s="51">
        <v>750</v>
      </c>
      <c r="E109" s="51" t="s">
        <v>397</v>
      </c>
      <c r="F109" s="49" t="str">
        <f t="shared" si="4"/>
        <v>4DT</v>
      </c>
      <c r="G109" s="73"/>
    </row>
    <row r="110" spans="2:7" ht="69.95" customHeight="1">
      <c r="B110" s="61" t="s">
        <v>4</v>
      </c>
      <c r="C110" s="46" t="s">
        <v>251</v>
      </c>
      <c r="D110" s="51">
        <v>310</v>
      </c>
      <c r="E110" s="51">
        <v>310</v>
      </c>
      <c r="F110" s="49" t="str">
        <f t="shared" si="4"/>
        <v>5B2</v>
      </c>
      <c r="G110" s="73"/>
    </row>
    <row r="111" spans="2:7" ht="69.95" customHeight="1">
      <c r="B111" s="61" t="s">
        <v>5</v>
      </c>
      <c r="C111" s="46" t="s">
        <v>374</v>
      </c>
      <c r="D111" s="51">
        <v>310</v>
      </c>
      <c r="E111" s="51">
        <v>310</v>
      </c>
      <c r="F111" s="49" t="str">
        <f t="shared" si="4"/>
        <v>5CA</v>
      </c>
      <c r="G111" s="73"/>
    </row>
    <row r="112" spans="2:7" ht="69.95" customHeight="1">
      <c r="B112" s="61" t="s">
        <v>7</v>
      </c>
      <c r="C112" s="46" t="s">
        <v>375</v>
      </c>
      <c r="D112" s="51">
        <v>560</v>
      </c>
      <c r="E112" s="51">
        <v>560</v>
      </c>
      <c r="F112" s="49" t="str">
        <f t="shared" si="4"/>
        <v>5CC</v>
      </c>
      <c r="G112" s="73"/>
    </row>
    <row r="113" spans="2:7" ht="69.95" customHeight="1">
      <c r="B113" s="61" t="s">
        <v>9</v>
      </c>
      <c r="C113" s="46" t="s">
        <v>8</v>
      </c>
      <c r="D113" s="51">
        <v>560</v>
      </c>
      <c r="E113" s="51">
        <v>560</v>
      </c>
      <c r="F113" s="49" t="str">
        <f t="shared" si="4"/>
        <v>5CD</v>
      </c>
      <c r="G113" s="73"/>
    </row>
    <row r="114" spans="2:7" ht="69.95" customHeight="1">
      <c r="B114" s="61" t="s">
        <v>11</v>
      </c>
      <c r="C114" s="46" t="s">
        <v>13</v>
      </c>
      <c r="D114" s="51" t="s">
        <v>397</v>
      </c>
      <c r="E114" s="51">
        <v>560</v>
      </c>
      <c r="F114" s="49" t="str">
        <f t="shared" si="4"/>
        <v>5CE</v>
      </c>
      <c r="G114" s="73"/>
    </row>
    <row r="115" spans="2:7" ht="69.95" customHeight="1">
      <c r="B115" s="61" t="s">
        <v>163</v>
      </c>
      <c r="C115" s="46" t="s">
        <v>376</v>
      </c>
      <c r="D115" s="51">
        <v>0</v>
      </c>
      <c r="E115" s="51">
        <v>0</v>
      </c>
      <c r="F115" s="49" t="str">
        <f t="shared" si="4"/>
        <v>5CF</v>
      </c>
      <c r="G115" s="73"/>
    </row>
    <row r="116" spans="2:7" s="33" customFormat="1" ht="69.95" customHeight="1">
      <c r="B116" s="61" t="s">
        <v>42</v>
      </c>
      <c r="C116" s="46" t="s">
        <v>43</v>
      </c>
      <c r="D116" s="51">
        <v>560</v>
      </c>
      <c r="E116" s="51">
        <v>560</v>
      </c>
      <c r="F116" s="49" t="str">
        <f t="shared" si="4"/>
        <v>5DT</v>
      </c>
      <c r="G116" s="73"/>
    </row>
    <row r="117" spans="2:7" ht="69.95" customHeight="1">
      <c r="B117" s="61" t="s">
        <v>12</v>
      </c>
      <c r="C117" s="46" t="s">
        <v>291</v>
      </c>
      <c r="D117" s="51">
        <v>560</v>
      </c>
      <c r="E117" s="51">
        <v>560</v>
      </c>
      <c r="F117" s="49" t="str">
        <f t="shared" si="4"/>
        <v>58B</v>
      </c>
      <c r="G117" s="73"/>
    </row>
    <row r="118" spans="2:7" ht="69.95" customHeight="1">
      <c r="B118" s="61" t="s">
        <v>6</v>
      </c>
      <c r="C118" s="46" t="s">
        <v>259</v>
      </c>
      <c r="D118" s="51">
        <v>560</v>
      </c>
      <c r="E118" s="51">
        <v>560</v>
      </c>
      <c r="F118" s="49" t="str">
        <f t="shared" si="4"/>
        <v>210</v>
      </c>
      <c r="G118" s="73"/>
    </row>
    <row r="119" spans="2:7" ht="69.95" customHeight="1" thickBot="1">
      <c r="B119" s="61" t="s">
        <v>10</v>
      </c>
      <c r="C119" s="46" t="s">
        <v>265</v>
      </c>
      <c r="D119" s="51">
        <v>2100</v>
      </c>
      <c r="E119" s="51">
        <v>2100</v>
      </c>
      <c r="F119" s="49" t="str">
        <f t="shared" si="4"/>
        <v>270</v>
      </c>
      <c r="G119" s="73" t="s">
        <v>582</v>
      </c>
    </row>
    <row r="120" spans="2:7" s="1" customFormat="1" ht="44.25" customHeight="1">
      <c r="B120" s="38" t="s">
        <v>405</v>
      </c>
      <c r="C120" s="39"/>
      <c r="D120" s="39"/>
      <c r="E120" s="27"/>
      <c r="F120" s="27"/>
      <c r="G120" s="35"/>
    </row>
    <row r="121" spans="2:7" s="1" customFormat="1" ht="30.75" thickBot="1">
      <c r="B121" s="28" t="s">
        <v>413</v>
      </c>
      <c r="C121" s="29"/>
      <c r="D121" s="29"/>
      <c r="E121" s="36"/>
      <c r="F121" s="36"/>
      <c r="G121" s="37"/>
    </row>
    <row r="122" spans="2:7" ht="15"/>
    <row r="123" spans="2:7" ht="15"/>
    <row r="124" spans="2:7" ht="15"/>
    <row r="125" spans="2:7" ht="15"/>
    <row r="126" spans="2:7" ht="15"/>
    <row r="127" spans="2:7" ht="15"/>
    <row r="128" spans="2:7"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sheetData>
  <mergeCells count="9">
    <mergeCell ref="B107:G107"/>
    <mergeCell ref="B93:G93"/>
    <mergeCell ref="B103:G103"/>
    <mergeCell ref="B7:C7"/>
    <mergeCell ref="F7:G7"/>
    <mergeCell ref="B6:C6"/>
    <mergeCell ref="B1:C5"/>
    <mergeCell ref="F1:G5"/>
    <mergeCell ref="F6:G6"/>
  </mergeCells>
  <phoneticPr fontId="91" type="noConversion"/>
  <conditionalFormatting sqref="D110:E119 D28 D95:D102 E95:E101 E26:E27 D9:E25 D30:E92 D26 D104:E106">
    <cfRule type="cellIs" dxfId="232" priority="29" stopIfTrue="1" operator="equal">
      <formula>"?"</formula>
    </cfRule>
  </conditionalFormatting>
  <conditionalFormatting sqref="D27">
    <cfRule type="cellIs" dxfId="231" priority="27" stopIfTrue="1" operator="equal">
      <formula>"?"</formula>
    </cfRule>
  </conditionalFormatting>
  <conditionalFormatting sqref="D94:E94">
    <cfRule type="cellIs" dxfId="230" priority="14" stopIfTrue="1" operator="equal">
      <formula>"?"</formula>
    </cfRule>
  </conditionalFormatting>
  <conditionalFormatting sqref="E29">
    <cfRule type="cellIs" dxfId="229" priority="9" stopIfTrue="1" operator="equal">
      <formula>"?"</formula>
    </cfRule>
  </conditionalFormatting>
  <conditionalFormatting sqref="E28">
    <cfRule type="cellIs" dxfId="228" priority="7" stopIfTrue="1" operator="equal">
      <formula>"?"</formula>
    </cfRule>
  </conditionalFormatting>
  <conditionalFormatting sqref="D29">
    <cfRule type="cellIs" dxfId="227" priority="6" stopIfTrue="1" operator="equal">
      <formula>"?"</formula>
    </cfRule>
  </conditionalFormatting>
  <conditionalFormatting sqref="E102">
    <cfRule type="cellIs" dxfId="226" priority="5" stopIfTrue="1" operator="equal">
      <formula>"?"</formula>
    </cfRule>
  </conditionalFormatting>
  <conditionalFormatting sqref="D108:E109">
    <cfRule type="cellIs" dxfId="225" priority="3" stopIfTrue="1" operator="equal">
      <formula>"?"</formula>
    </cfRule>
  </conditionalFormatting>
  <conditionalFormatting sqref="D6:E6">
    <cfRule type="cellIs" dxfId="224"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7" right="0.31496062992125984" top="0.3" bottom="0.2" header="0.28000000000000003" footer="0.2"/>
  <pageSetup paperSize="9" scale="16" fitToHeight="2" orientation="portrait" r:id="rId1"/>
  <headerFooter alignWithMargins="0"/>
  <rowBreaks count="1" manualBreakCount="1">
    <brk id="59" min="1" max="9" man="1"/>
  </rowBreaks>
  <drawing r:id="rId2"/>
  <legacyDrawing r:id="rId3"/>
  <oleObjects>
    <mc:AlternateContent xmlns:mc="http://schemas.openxmlformats.org/markup-compatibility/2006">
      <mc:Choice Requires="x14">
        <oleObject progId="MSPhotoEd.3" shapeId="193537" r:id="rId4">
          <objectPr defaultSize="0" autoPict="0" r:id="rId5">
            <anchor moveWithCells="1" sizeWithCells="1">
              <from>
                <xdr:col>1</xdr:col>
                <xdr:colOff>142875</xdr:colOff>
                <xdr:row>0</xdr:row>
                <xdr:rowOff>0</xdr:rowOff>
              </from>
              <to>
                <xdr:col>1</xdr:col>
                <xdr:colOff>1028700</xdr:colOff>
                <xdr:row>0</xdr:row>
                <xdr:rowOff>0</xdr:rowOff>
              </to>
            </anchor>
          </objectPr>
        </oleObject>
      </mc:Choice>
      <mc:Fallback>
        <oleObject progId="MSPhotoEd.3" shapeId="193537" r:id="rId4"/>
      </mc:Fallback>
    </mc:AlternateContent>
    <mc:AlternateContent xmlns:mc="http://schemas.openxmlformats.org/markup-compatibility/2006">
      <mc:Choice Requires="x14">
        <oleObject progId="MSPhotoEd.3" shapeId="193538" r:id="rId6">
          <objectPr defaultSize="0" autoPict="0" r:id="rId5">
            <anchor moveWithCells="1" sizeWithCells="1">
              <from>
                <xdr:col>1</xdr:col>
                <xdr:colOff>142875</xdr:colOff>
                <xdr:row>0</xdr:row>
                <xdr:rowOff>0</xdr:rowOff>
              </from>
              <to>
                <xdr:col>1</xdr:col>
                <xdr:colOff>1028700</xdr:colOff>
                <xdr:row>0</xdr:row>
                <xdr:rowOff>0</xdr:rowOff>
              </to>
            </anchor>
          </objectPr>
        </oleObject>
      </mc:Choice>
      <mc:Fallback>
        <oleObject progId="MSPhotoEd.3" shapeId="193538" r:id="rId6"/>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G150"/>
  <sheetViews>
    <sheetView view="pageBreakPreview" topLeftCell="B1" zoomScale="27" zoomScaleNormal="100" workbookViewId="0">
      <selection activeCell="F10" sqref="F10"/>
    </sheetView>
  </sheetViews>
  <sheetFormatPr defaultColWidth="28" defaultRowHeight="52.5" customHeight="1"/>
  <cols>
    <col min="1" max="1" width="12.28515625" style="23" hidden="1" customWidth="1"/>
    <col min="2" max="2" width="222.7109375" style="23" customWidth="1"/>
    <col min="3" max="3" width="21.85546875" style="23" customWidth="1"/>
    <col min="4" max="4" width="58.85546875" style="23" customWidth="1"/>
    <col min="5" max="5" width="23.28515625" style="23" customWidth="1"/>
    <col min="6" max="6" width="230.5703125" style="23" customWidth="1"/>
    <col min="7" max="16384" width="28" style="23"/>
  </cols>
  <sheetData>
    <row r="1" spans="2:6" s="1" customFormat="1" ht="61.5" customHeight="1">
      <c r="B1" s="310" t="s">
        <v>468</v>
      </c>
      <c r="C1" s="311"/>
      <c r="D1" s="58" t="s">
        <v>469</v>
      </c>
      <c r="E1" s="314"/>
      <c r="F1" s="315"/>
    </row>
    <row r="2" spans="2:6" s="1" customFormat="1" ht="105" customHeight="1">
      <c r="B2" s="312"/>
      <c r="C2" s="313"/>
      <c r="D2" s="55" t="s">
        <v>419</v>
      </c>
      <c r="E2" s="316"/>
      <c r="F2" s="317"/>
    </row>
    <row r="3" spans="2:6" s="1" customFormat="1" ht="69" customHeight="1">
      <c r="B3" s="312"/>
      <c r="C3" s="313"/>
      <c r="D3" s="55">
        <v>1956</v>
      </c>
      <c r="E3" s="316"/>
      <c r="F3" s="317"/>
    </row>
    <row r="4" spans="2:6" s="1" customFormat="1" ht="85.5" customHeight="1">
      <c r="B4" s="312"/>
      <c r="C4" s="313"/>
      <c r="D4" s="55" t="s">
        <v>209</v>
      </c>
      <c r="E4" s="316"/>
      <c r="F4" s="317"/>
    </row>
    <row r="5" spans="2:6" s="1" customFormat="1" ht="61.5" customHeight="1">
      <c r="B5" s="312"/>
      <c r="C5" s="313"/>
      <c r="D5" s="56" t="s">
        <v>362</v>
      </c>
      <c r="E5" s="316"/>
      <c r="F5" s="317"/>
    </row>
    <row r="6" spans="2:6" ht="66.75" customHeight="1">
      <c r="B6" s="318" t="s">
        <v>392</v>
      </c>
      <c r="C6" s="319"/>
      <c r="D6" s="42">
        <v>30400</v>
      </c>
      <c r="E6" s="320"/>
      <c r="F6" s="321"/>
    </row>
    <row r="7" spans="2:6" ht="66.75" customHeight="1">
      <c r="B7" s="325" t="s">
        <v>204</v>
      </c>
      <c r="C7" s="326"/>
      <c r="D7" s="43" t="s">
        <v>210</v>
      </c>
      <c r="E7" s="320"/>
      <c r="F7" s="321"/>
    </row>
    <row r="8" spans="2:6" ht="66.75" customHeight="1">
      <c r="B8" s="59" t="s">
        <v>342</v>
      </c>
      <c r="C8" s="44" t="s">
        <v>394</v>
      </c>
      <c r="D8" s="45"/>
      <c r="E8" s="44" t="s">
        <v>394</v>
      </c>
      <c r="F8" s="60" t="s">
        <v>341</v>
      </c>
    </row>
    <row r="9" spans="2:6" ht="69.95" customHeight="1">
      <c r="B9" s="61" t="s">
        <v>40</v>
      </c>
      <c r="C9" s="46"/>
      <c r="D9" s="48" t="s">
        <v>396</v>
      </c>
      <c r="E9" s="49"/>
      <c r="F9" s="74"/>
    </row>
    <row r="10" spans="2:6" ht="69.95" customHeight="1">
      <c r="B10" s="61" t="s">
        <v>421</v>
      </c>
      <c r="C10" s="46"/>
      <c r="D10" s="48" t="s">
        <v>396</v>
      </c>
      <c r="E10" s="49"/>
      <c r="F10" s="74"/>
    </row>
    <row r="11" spans="2:6" ht="69.95" customHeight="1">
      <c r="B11" s="61" t="s">
        <v>99</v>
      </c>
      <c r="C11" s="46"/>
      <c r="D11" s="48" t="s">
        <v>396</v>
      </c>
      <c r="E11" s="49"/>
      <c r="F11" s="74"/>
    </row>
    <row r="12" spans="2:6" ht="69.95" customHeight="1">
      <c r="B12" s="61" t="s">
        <v>62</v>
      </c>
      <c r="C12" s="46"/>
      <c r="D12" s="48" t="s">
        <v>396</v>
      </c>
      <c r="E12" s="49"/>
      <c r="F12" s="74"/>
    </row>
    <row r="13" spans="2:6" ht="69.95" customHeight="1">
      <c r="B13" s="61" t="s">
        <v>63</v>
      </c>
      <c r="C13" s="46"/>
      <c r="D13" s="48" t="s">
        <v>396</v>
      </c>
      <c r="E13" s="49"/>
      <c r="F13" s="74"/>
    </row>
    <row r="14" spans="2:6" ht="69.95" customHeight="1">
      <c r="B14" s="61" t="s">
        <v>54</v>
      </c>
      <c r="C14" s="46"/>
      <c r="D14" s="48" t="s">
        <v>396</v>
      </c>
      <c r="E14" s="49"/>
      <c r="F14" s="74"/>
    </row>
    <row r="15" spans="2:6" ht="69.95" customHeight="1">
      <c r="B15" s="61" t="s">
        <v>334</v>
      </c>
      <c r="C15" s="46" t="s">
        <v>398</v>
      </c>
      <c r="D15" s="48" t="s">
        <v>396</v>
      </c>
      <c r="E15" s="49" t="str">
        <f t="shared" ref="E15:E41" si="0">C15</f>
        <v>009</v>
      </c>
      <c r="F15" s="74"/>
    </row>
    <row r="16" spans="2:6" ht="69.95" customHeight="1">
      <c r="B16" s="61" t="s">
        <v>71</v>
      </c>
      <c r="C16" s="46" t="s">
        <v>151</v>
      </c>
      <c r="D16" s="51">
        <v>160</v>
      </c>
      <c r="E16" s="49" t="str">
        <f t="shared" si="0"/>
        <v>018</v>
      </c>
      <c r="F16" s="74"/>
    </row>
    <row r="17" spans="2:6" ht="69.95" customHeight="1">
      <c r="B17" s="61" t="s">
        <v>303</v>
      </c>
      <c r="C17" s="46" t="s">
        <v>415</v>
      </c>
      <c r="D17" s="48" t="s">
        <v>396</v>
      </c>
      <c r="E17" s="49" t="str">
        <f t="shared" si="0"/>
        <v>023</v>
      </c>
      <c r="F17" s="74"/>
    </row>
    <row r="18" spans="2:6" ht="69.95" customHeight="1">
      <c r="B18" s="61" t="s">
        <v>100</v>
      </c>
      <c r="C18" s="46" t="s">
        <v>255</v>
      </c>
      <c r="D18" s="48" t="s">
        <v>396</v>
      </c>
      <c r="E18" s="49" t="str">
        <f t="shared" si="0"/>
        <v>028</v>
      </c>
      <c r="F18" s="74"/>
    </row>
    <row r="19" spans="2:6" ht="92.25" customHeight="1">
      <c r="B19" s="77" t="s">
        <v>119</v>
      </c>
      <c r="C19" s="46" t="s">
        <v>400</v>
      </c>
      <c r="D19" s="48" t="s">
        <v>396</v>
      </c>
      <c r="E19" s="49" t="str">
        <f t="shared" si="0"/>
        <v>041</v>
      </c>
      <c r="F19" s="74"/>
    </row>
    <row r="20" spans="2:6" ht="69.95" customHeight="1">
      <c r="B20" s="61" t="s">
        <v>169</v>
      </c>
      <c r="C20" s="54" t="s">
        <v>168</v>
      </c>
      <c r="D20" s="48" t="s">
        <v>396</v>
      </c>
      <c r="E20" s="49" t="str">
        <f t="shared" si="0"/>
        <v>052</v>
      </c>
      <c r="F20" s="73"/>
    </row>
    <row r="21" spans="2:6" ht="69.95" customHeight="1">
      <c r="B21" s="61" t="s">
        <v>451</v>
      </c>
      <c r="C21" s="46" t="s">
        <v>452</v>
      </c>
      <c r="D21" s="51">
        <v>50</v>
      </c>
      <c r="E21" s="49" t="str">
        <f t="shared" si="0"/>
        <v>064</v>
      </c>
      <c r="F21" s="73" t="s">
        <v>476</v>
      </c>
    </row>
    <row r="22" spans="2:6" ht="69.95" customHeight="1">
      <c r="B22" s="61" t="s">
        <v>138</v>
      </c>
      <c r="C22" s="46" t="s">
        <v>449</v>
      </c>
      <c r="D22" s="51">
        <v>200</v>
      </c>
      <c r="E22" s="49" t="str">
        <f t="shared" si="0"/>
        <v>070</v>
      </c>
      <c r="F22" s="74"/>
    </row>
    <row r="23" spans="2:6" ht="69.95" customHeight="1">
      <c r="B23" s="61" t="s">
        <v>401</v>
      </c>
      <c r="C23" s="46" t="s">
        <v>402</v>
      </c>
      <c r="D23" s="48" t="s">
        <v>396</v>
      </c>
      <c r="E23" s="49" t="str">
        <f t="shared" si="0"/>
        <v>097</v>
      </c>
      <c r="F23" s="74"/>
    </row>
    <row r="24" spans="2:6" ht="69.95" customHeight="1">
      <c r="B24" s="61" t="s">
        <v>420</v>
      </c>
      <c r="C24" s="46" t="s">
        <v>256</v>
      </c>
      <c r="D24" s="51">
        <v>200</v>
      </c>
      <c r="E24" s="49" t="str">
        <f t="shared" si="0"/>
        <v>102</v>
      </c>
      <c r="F24" s="73" t="s">
        <v>28</v>
      </c>
    </row>
    <row r="25" spans="2:6" ht="69.95" customHeight="1">
      <c r="B25" s="61" t="s">
        <v>304</v>
      </c>
      <c r="C25" s="46" t="s">
        <v>257</v>
      </c>
      <c r="D25" s="48" t="s">
        <v>396</v>
      </c>
      <c r="E25" s="49" t="str">
        <f t="shared" si="0"/>
        <v>132</v>
      </c>
    </row>
    <row r="26" spans="2:6" ht="69.95" customHeight="1">
      <c r="B26" s="61" t="s">
        <v>252</v>
      </c>
      <c r="C26" s="46" t="s">
        <v>456</v>
      </c>
      <c r="D26" s="48" t="s">
        <v>396</v>
      </c>
      <c r="E26" s="49" t="str">
        <f t="shared" si="0"/>
        <v>140</v>
      </c>
      <c r="F26" s="73" t="s">
        <v>477</v>
      </c>
    </row>
    <row r="27" spans="2:6" ht="92.25" customHeight="1">
      <c r="B27" s="61" t="s">
        <v>412</v>
      </c>
      <c r="C27" s="46" t="s">
        <v>457</v>
      </c>
      <c r="D27" s="51">
        <v>710</v>
      </c>
      <c r="E27" s="49" t="str">
        <f t="shared" si="0"/>
        <v>177</v>
      </c>
      <c r="F27" s="74" t="s">
        <v>247</v>
      </c>
    </row>
    <row r="28" spans="2:6" ht="69.95" customHeight="1">
      <c r="B28" s="61" t="s">
        <v>305</v>
      </c>
      <c r="C28" s="46" t="s">
        <v>258</v>
      </c>
      <c r="D28" s="48" t="s">
        <v>396</v>
      </c>
      <c r="E28" s="49" t="str">
        <f t="shared" si="0"/>
        <v>195</v>
      </c>
      <c r="F28" s="74"/>
    </row>
    <row r="29" spans="2:6" ht="100.5" customHeight="1">
      <c r="B29" s="61" t="s">
        <v>307</v>
      </c>
      <c r="C29" s="46" t="s">
        <v>260</v>
      </c>
      <c r="D29" s="51">
        <v>1450</v>
      </c>
      <c r="E29" s="49" t="str">
        <f t="shared" si="0"/>
        <v>211</v>
      </c>
      <c r="F29" s="74" t="s">
        <v>578</v>
      </c>
    </row>
    <row r="30" spans="2:6" ht="119.25" customHeight="1">
      <c r="B30" s="61" t="s">
        <v>306</v>
      </c>
      <c r="C30" s="46" t="s">
        <v>261</v>
      </c>
      <c r="D30" s="51">
        <v>1600</v>
      </c>
      <c r="E30" s="49" t="str">
        <f t="shared" si="0"/>
        <v>212</v>
      </c>
      <c r="F30" s="74" t="s">
        <v>577</v>
      </c>
    </row>
    <row r="31" spans="2:6" ht="69.95" customHeight="1">
      <c r="B31" s="61" t="s">
        <v>140</v>
      </c>
      <c r="C31" s="46" t="s">
        <v>262</v>
      </c>
      <c r="D31" s="51">
        <v>380</v>
      </c>
      <c r="E31" s="49" t="str">
        <f t="shared" si="0"/>
        <v>213</v>
      </c>
      <c r="F31" s="73" t="s">
        <v>213</v>
      </c>
    </row>
    <row r="32" spans="2:6" ht="69.95" customHeight="1">
      <c r="B32" s="61" t="s">
        <v>308</v>
      </c>
      <c r="C32" s="46" t="s">
        <v>263</v>
      </c>
      <c r="D32" s="51">
        <v>870</v>
      </c>
      <c r="E32" s="49" t="str">
        <f t="shared" si="0"/>
        <v>230</v>
      </c>
      <c r="F32" s="73" t="s">
        <v>17</v>
      </c>
    </row>
    <row r="33" spans="2:6" ht="69.95" customHeight="1">
      <c r="B33" s="61" t="s">
        <v>386</v>
      </c>
      <c r="C33" s="46" t="s">
        <v>264</v>
      </c>
      <c r="D33" s="48" t="s">
        <v>396</v>
      </c>
      <c r="E33" s="49" t="str">
        <f t="shared" si="0"/>
        <v>245</v>
      </c>
      <c r="F33" s="74"/>
    </row>
    <row r="34" spans="2:6" ht="120" customHeight="1">
      <c r="B34" s="77" t="s">
        <v>590</v>
      </c>
      <c r="C34" s="46" t="s">
        <v>363</v>
      </c>
      <c r="D34" s="51">
        <v>310</v>
      </c>
      <c r="E34" s="49" t="str">
        <f t="shared" si="0"/>
        <v>253</v>
      </c>
      <c r="F34" s="134" t="s">
        <v>344</v>
      </c>
    </row>
    <row r="35" spans="2:6" ht="69.95" customHeight="1">
      <c r="B35" s="61" t="s">
        <v>242</v>
      </c>
      <c r="C35" s="46" t="s">
        <v>266</v>
      </c>
      <c r="D35" s="51">
        <v>220</v>
      </c>
      <c r="E35" s="49" t="str">
        <f t="shared" si="0"/>
        <v>275</v>
      </c>
      <c r="F35" s="73"/>
    </row>
    <row r="36" spans="2:6" ht="69.95" customHeight="1">
      <c r="B36" s="61" t="s">
        <v>309</v>
      </c>
      <c r="C36" s="46" t="s">
        <v>267</v>
      </c>
      <c r="D36" s="48" t="s">
        <v>396</v>
      </c>
      <c r="E36" s="49" t="str">
        <f t="shared" si="0"/>
        <v>320</v>
      </c>
      <c r="F36" s="74"/>
    </row>
    <row r="37" spans="2:6" ht="89.25" customHeight="1">
      <c r="B37" s="61" t="s">
        <v>47</v>
      </c>
      <c r="C37" s="46" t="s">
        <v>268</v>
      </c>
      <c r="D37" s="51">
        <v>380</v>
      </c>
      <c r="E37" s="49" t="str">
        <f t="shared" si="0"/>
        <v>321</v>
      </c>
      <c r="F37" s="74" t="s">
        <v>29</v>
      </c>
    </row>
    <row r="38" spans="2:6" ht="69.95" customHeight="1">
      <c r="B38" s="61" t="s">
        <v>310</v>
      </c>
      <c r="C38" s="46" t="s">
        <v>269</v>
      </c>
      <c r="D38" s="48" t="s">
        <v>396</v>
      </c>
      <c r="E38" s="49" t="str">
        <f t="shared" si="0"/>
        <v>339</v>
      </c>
      <c r="F38" s="74"/>
    </row>
    <row r="39" spans="2:6" ht="69.95" customHeight="1">
      <c r="B39" s="61" t="s">
        <v>388</v>
      </c>
      <c r="C39" s="46" t="s">
        <v>270</v>
      </c>
      <c r="D39" s="51">
        <v>200</v>
      </c>
      <c r="E39" s="49" t="str">
        <f t="shared" si="0"/>
        <v>341</v>
      </c>
      <c r="F39" s="73" t="s">
        <v>18</v>
      </c>
    </row>
    <row r="40" spans="2:6" ht="91.5" customHeight="1">
      <c r="B40" s="61" t="s">
        <v>406</v>
      </c>
      <c r="C40" s="46" t="s">
        <v>271</v>
      </c>
      <c r="D40" s="51">
        <v>380</v>
      </c>
      <c r="E40" s="49" t="str">
        <f t="shared" si="0"/>
        <v>377</v>
      </c>
      <c r="F40" s="74" t="s">
        <v>576</v>
      </c>
    </row>
    <row r="41" spans="2:6" ht="69.95" customHeight="1">
      <c r="B41" s="61" t="s">
        <v>48</v>
      </c>
      <c r="C41" s="46" t="s">
        <v>272</v>
      </c>
      <c r="D41" s="48" t="s">
        <v>396</v>
      </c>
      <c r="E41" s="49" t="str">
        <f t="shared" si="0"/>
        <v>392</v>
      </c>
      <c r="F41" s="74"/>
    </row>
    <row r="42" spans="2:6" ht="69.95" customHeight="1">
      <c r="B42" s="61" t="s">
        <v>142</v>
      </c>
      <c r="C42" s="46" t="s">
        <v>273</v>
      </c>
      <c r="D42" s="51">
        <v>1470</v>
      </c>
      <c r="E42" s="49" t="str">
        <f t="shared" ref="E42:E71" si="1">C42</f>
        <v>400</v>
      </c>
      <c r="F42" s="73" t="s">
        <v>585</v>
      </c>
    </row>
    <row r="43" spans="2:6" ht="69.95" customHeight="1">
      <c r="B43" s="61" t="s">
        <v>422</v>
      </c>
      <c r="C43" s="46" t="s">
        <v>275</v>
      </c>
      <c r="D43" s="51">
        <v>320</v>
      </c>
      <c r="E43" s="49" t="str">
        <f t="shared" si="1"/>
        <v>416</v>
      </c>
      <c r="F43" s="73"/>
    </row>
    <row r="44" spans="2:6" ht="69.95" customHeight="1">
      <c r="B44" s="61" t="s">
        <v>146</v>
      </c>
      <c r="C44" s="46" t="s">
        <v>282</v>
      </c>
      <c r="D44" s="51">
        <v>260</v>
      </c>
      <c r="E44" s="49" t="str">
        <f t="shared" si="1"/>
        <v>452</v>
      </c>
      <c r="F44" s="73"/>
    </row>
    <row r="45" spans="2:6" ht="69.95" customHeight="1">
      <c r="B45" s="61" t="s">
        <v>322</v>
      </c>
      <c r="C45" s="46" t="s">
        <v>283</v>
      </c>
      <c r="D45" s="48" t="s">
        <v>396</v>
      </c>
      <c r="E45" s="49" t="str">
        <f t="shared" si="1"/>
        <v>454</v>
      </c>
      <c r="F45" s="73"/>
    </row>
    <row r="46" spans="2:6" ht="69.95" customHeight="1">
      <c r="B46" s="61" t="s">
        <v>245</v>
      </c>
      <c r="C46" s="46" t="s">
        <v>274</v>
      </c>
      <c r="D46" s="48" t="s">
        <v>396</v>
      </c>
      <c r="E46" s="49" t="str">
        <f t="shared" si="1"/>
        <v>40Y</v>
      </c>
      <c r="F46" s="74"/>
    </row>
    <row r="47" spans="2:6" ht="69.95" customHeight="1">
      <c r="B47" s="61" t="s">
        <v>316</v>
      </c>
      <c r="C47" s="46" t="s">
        <v>278</v>
      </c>
      <c r="D47" s="48" t="s">
        <v>396</v>
      </c>
      <c r="E47" s="49" t="str">
        <f t="shared" si="1"/>
        <v>42F</v>
      </c>
      <c r="F47" s="74"/>
    </row>
    <row r="48" spans="2:6" ht="69.95" customHeight="1">
      <c r="B48" s="61" t="s">
        <v>328</v>
      </c>
      <c r="C48" s="46" t="s">
        <v>284</v>
      </c>
      <c r="D48" s="48" t="s">
        <v>396</v>
      </c>
      <c r="E48" s="49" t="str">
        <f t="shared" si="1"/>
        <v>48F</v>
      </c>
      <c r="F48" s="74"/>
    </row>
    <row r="49" spans="2:6" ht="69.95" customHeight="1">
      <c r="B49" s="61" t="s">
        <v>143</v>
      </c>
      <c r="C49" s="46" t="s">
        <v>454</v>
      </c>
      <c r="D49" s="51">
        <v>200</v>
      </c>
      <c r="E49" s="49" t="str">
        <f t="shared" si="1"/>
        <v>4CS</v>
      </c>
      <c r="F49" s="73" t="s">
        <v>575</v>
      </c>
    </row>
    <row r="50" spans="2:6" ht="92.25" customHeight="1">
      <c r="B50" s="77" t="s">
        <v>244</v>
      </c>
      <c r="C50" s="46" t="s">
        <v>144</v>
      </c>
      <c r="D50" s="51">
        <v>1830</v>
      </c>
      <c r="E50" s="49" t="str">
        <f t="shared" si="1"/>
        <v>4CU</v>
      </c>
      <c r="F50" s="73" t="s">
        <v>25</v>
      </c>
    </row>
    <row r="51" spans="2:6" ht="69.95" customHeight="1">
      <c r="B51" s="61" t="s">
        <v>311</v>
      </c>
      <c r="C51" s="46" t="s">
        <v>391</v>
      </c>
      <c r="D51" s="51">
        <v>0</v>
      </c>
      <c r="E51" s="49" t="str">
        <f t="shared" si="1"/>
        <v>4FU</v>
      </c>
      <c r="F51" s="73" t="s">
        <v>26</v>
      </c>
    </row>
    <row r="52" spans="2:6" ht="69.95" customHeight="1">
      <c r="B52" s="61" t="s">
        <v>158</v>
      </c>
      <c r="C52" s="46" t="s">
        <v>41</v>
      </c>
      <c r="D52" s="48" t="s">
        <v>396</v>
      </c>
      <c r="E52" s="49" t="str">
        <f t="shared" si="1"/>
        <v>4GF</v>
      </c>
      <c r="F52" s="73"/>
    </row>
    <row r="53" spans="2:6" ht="69.95" customHeight="1">
      <c r="B53" s="61" t="s">
        <v>314</v>
      </c>
      <c r="C53" s="46" t="s">
        <v>414</v>
      </c>
      <c r="D53" s="51">
        <v>260</v>
      </c>
      <c r="E53" s="49" t="str">
        <f t="shared" si="1"/>
        <v>4MP</v>
      </c>
      <c r="F53" s="74"/>
    </row>
    <row r="54" spans="2:6" ht="69.95" customHeight="1">
      <c r="B54" s="61" t="s">
        <v>313</v>
      </c>
      <c r="C54" s="46" t="s">
        <v>312</v>
      </c>
      <c r="D54" s="48" t="s">
        <v>396</v>
      </c>
      <c r="E54" s="49" t="str">
        <f t="shared" si="1"/>
        <v>4MN</v>
      </c>
      <c r="F54" s="74"/>
    </row>
    <row r="55" spans="2:6" ht="69.95" customHeight="1">
      <c r="B55" s="61" t="s">
        <v>315</v>
      </c>
      <c r="C55" s="46" t="s">
        <v>285</v>
      </c>
      <c r="D55" s="48" t="s">
        <v>396</v>
      </c>
      <c r="E55" s="49" t="str">
        <f t="shared" si="1"/>
        <v>4MQ</v>
      </c>
      <c r="F55" s="74"/>
    </row>
    <row r="56" spans="2:6" ht="69.95" customHeight="1">
      <c r="B56" s="61" t="s">
        <v>93</v>
      </c>
      <c r="C56" s="46" t="s">
        <v>460</v>
      </c>
      <c r="D56" s="51">
        <v>200</v>
      </c>
      <c r="E56" s="49" t="str">
        <f t="shared" si="1"/>
        <v>4RR</v>
      </c>
      <c r="F56" s="73" t="s">
        <v>579</v>
      </c>
    </row>
    <row r="57" spans="2:6" ht="81" customHeight="1">
      <c r="B57" s="61" t="s">
        <v>98</v>
      </c>
      <c r="C57" s="46" t="s">
        <v>385</v>
      </c>
      <c r="D57" s="51">
        <v>500</v>
      </c>
      <c r="E57" s="49" t="str">
        <f t="shared" si="1"/>
        <v>4SU</v>
      </c>
      <c r="F57" s="74" t="s">
        <v>580</v>
      </c>
    </row>
    <row r="58" spans="2:6" ht="69.95" customHeight="1">
      <c r="B58" s="61" t="s">
        <v>126</v>
      </c>
      <c r="C58" s="46" t="s">
        <v>286</v>
      </c>
      <c r="D58" s="48" t="s">
        <v>396</v>
      </c>
      <c r="E58" s="49" t="str">
        <f t="shared" si="1"/>
        <v>4UE</v>
      </c>
      <c r="F58" s="74"/>
    </row>
    <row r="59" spans="2:6" ht="69.95" customHeight="1">
      <c r="B59" s="61" t="s">
        <v>382</v>
      </c>
      <c r="C59" s="46" t="s">
        <v>53</v>
      </c>
      <c r="D59" s="48" t="s">
        <v>396</v>
      </c>
      <c r="E59" s="49" t="str">
        <f t="shared" si="1"/>
        <v>4WE</v>
      </c>
      <c r="F59" s="74"/>
    </row>
    <row r="60" spans="2:6" s="1" customFormat="1" ht="69.95" customHeight="1">
      <c r="B60" s="61" t="s">
        <v>467</v>
      </c>
      <c r="C60" s="46" t="s">
        <v>466</v>
      </c>
      <c r="D60" s="51">
        <v>70</v>
      </c>
      <c r="E60" s="49" t="str">
        <f t="shared" si="1"/>
        <v>4YV</v>
      </c>
      <c r="F60" s="134" t="s">
        <v>212</v>
      </c>
    </row>
    <row r="61" spans="2:6" ht="69.95" customHeight="1">
      <c r="B61" s="61" t="s">
        <v>332</v>
      </c>
      <c r="C61" s="46" t="s">
        <v>287</v>
      </c>
      <c r="D61" s="48" t="s">
        <v>396</v>
      </c>
      <c r="E61" s="49" t="str">
        <f t="shared" si="1"/>
        <v>505</v>
      </c>
      <c r="F61" s="74"/>
    </row>
    <row r="62" spans="2:6" ht="69.95" customHeight="1">
      <c r="B62" s="61" t="s">
        <v>118</v>
      </c>
      <c r="C62" s="46" t="s">
        <v>288</v>
      </c>
      <c r="D62" s="51">
        <v>140</v>
      </c>
      <c r="E62" s="49" t="str">
        <f t="shared" si="1"/>
        <v>525</v>
      </c>
      <c r="F62" s="74"/>
    </row>
    <row r="63" spans="2:6" ht="69.95" customHeight="1">
      <c r="B63" s="61" t="s">
        <v>133</v>
      </c>
      <c r="C63" s="46" t="s">
        <v>289</v>
      </c>
      <c r="D63" s="48" t="s">
        <v>396</v>
      </c>
      <c r="E63" s="49" t="str">
        <f t="shared" si="1"/>
        <v>52A</v>
      </c>
      <c r="F63" s="74"/>
    </row>
    <row r="64" spans="2:6" ht="69.95" customHeight="1">
      <c r="B64" s="61" t="s">
        <v>117</v>
      </c>
      <c r="C64" s="46" t="s">
        <v>290</v>
      </c>
      <c r="D64" s="51">
        <v>320</v>
      </c>
      <c r="E64" s="49" t="str">
        <f t="shared" si="1"/>
        <v>52B</v>
      </c>
      <c r="F64" s="73" t="s">
        <v>20</v>
      </c>
    </row>
    <row r="65" spans="2:6" ht="99.75" customHeight="1">
      <c r="B65" s="77" t="s">
        <v>591</v>
      </c>
      <c r="C65" s="46" t="s">
        <v>51</v>
      </c>
      <c r="D65" s="51">
        <v>570</v>
      </c>
      <c r="E65" s="49" t="str">
        <f t="shared" si="1"/>
        <v>57J</v>
      </c>
      <c r="F65" s="137" t="s">
        <v>345</v>
      </c>
    </row>
    <row r="66" spans="2:6" ht="69.95" customHeight="1">
      <c r="B66" s="61" t="s">
        <v>167</v>
      </c>
      <c r="C66" s="46" t="s">
        <v>292</v>
      </c>
      <c r="D66" s="48" t="s">
        <v>396</v>
      </c>
      <c r="E66" s="49" t="str">
        <f t="shared" si="1"/>
        <v>5DE</v>
      </c>
      <c r="F66" s="74"/>
    </row>
    <row r="67" spans="2:6" ht="69.95" customHeight="1">
      <c r="B67" s="61" t="s">
        <v>113</v>
      </c>
      <c r="C67" s="46" t="s">
        <v>112</v>
      </c>
      <c r="D67" s="51">
        <v>50</v>
      </c>
      <c r="E67" s="49" t="str">
        <f t="shared" si="1"/>
        <v>5KW</v>
      </c>
      <c r="F67" s="73" t="s">
        <v>587</v>
      </c>
    </row>
    <row r="68" spans="2:6" ht="69.95" customHeight="1">
      <c r="B68" s="61" t="s">
        <v>115</v>
      </c>
      <c r="C68" s="46" t="s">
        <v>116</v>
      </c>
      <c r="D68" s="48" t="s">
        <v>396</v>
      </c>
      <c r="E68" s="49" t="str">
        <f t="shared" si="1"/>
        <v>5VF</v>
      </c>
      <c r="F68" s="74"/>
    </row>
    <row r="69" spans="2:6" ht="69.95" customHeight="1">
      <c r="B69" s="61" t="s">
        <v>333</v>
      </c>
      <c r="C69" s="46" t="s">
        <v>294</v>
      </c>
      <c r="D69" s="48" t="s">
        <v>396</v>
      </c>
      <c r="E69" s="49" t="str">
        <f t="shared" si="1"/>
        <v>614</v>
      </c>
      <c r="F69" s="74"/>
    </row>
    <row r="70" spans="2:6" ht="69.95" customHeight="1">
      <c r="B70" s="61" t="s">
        <v>122</v>
      </c>
      <c r="C70" s="46" t="s">
        <v>295</v>
      </c>
      <c r="D70" s="48" t="s">
        <v>396</v>
      </c>
      <c r="E70" s="49" t="str">
        <f t="shared" si="1"/>
        <v>693</v>
      </c>
      <c r="F70" s="74"/>
    </row>
    <row r="71" spans="2:6" ht="69.95" customHeight="1">
      <c r="B71" s="61" t="s">
        <v>114</v>
      </c>
      <c r="C71" s="46" t="s">
        <v>2</v>
      </c>
      <c r="D71" s="51">
        <v>380</v>
      </c>
      <c r="E71" s="49" t="str">
        <f t="shared" si="1"/>
        <v>65W</v>
      </c>
      <c r="F71" s="73" t="s">
        <v>31</v>
      </c>
    </row>
    <row r="72" spans="2:6" ht="92.25" customHeight="1">
      <c r="B72" s="61" t="s">
        <v>120</v>
      </c>
      <c r="C72" s="46" t="s">
        <v>46</v>
      </c>
      <c r="D72" s="51">
        <v>80</v>
      </c>
      <c r="E72" s="49" t="str">
        <f t="shared" ref="E72:E84" si="2">C72</f>
        <v>68R</v>
      </c>
      <c r="F72" s="74" t="s">
        <v>22</v>
      </c>
    </row>
    <row r="73" spans="2:6" ht="108.75" customHeight="1">
      <c r="B73" s="77" t="s">
        <v>243</v>
      </c>
      <c r="C73" s="46" t="s">
        <v>14</v>
      </c>
      <c r="D73" s="51">
        <v>2080</v>
      </c>
      <c r="E73" s="49" t="str">
        <f t="shared" si="2"/>
        <v>6BT</v>
      </c>
      <c r="F73" s="73" t="s">
        <v>170</v>
      </c>
    </row>
    <row r="74" spans="2:6" s="33" customFormat="1" ht="94.5" customHeight="1">
      <c r="B74" s="77" t="s">
        <v>241</v>
      </c>
      <c r="C74" s="46" t="s">
        <v>240</v>
      </c>
      <c r="D74" s="51">
        <v>280</v>
      </c>
      <c r="E74" s="49" t="str">
        <f t="shared" si="2"/>
        <v>6FV</v>
      </c>
      <c r="F74" s="73" t="s">
        <v>27</v>
      </c>
    </row>
    <row r="75" spans="2:6" ht="69.95" customHeight="1">
      <c r="B75" s="61" t="s">
        <v>123</v>
      </c>
      <c r="C75" s="46" t="s">
        <v>296</v>
      </c>
      <c r="D75" s="51">
        <v>40</v>
      </c>
      <c r="E75" s="49" t="str">
        <f t="shared" si="2"/>
        <v>709</v>
      </c>
      <c r="F75" s="73" t="s">
        <v>24</v>
      </c>
    </row>
    <row r="76" spans="2:6" ht="89.25" customHeight="1">
      <c r="B76" s="61" t="s">
        <v>148</v>
      </c>
      <c r="C76" s="46" t="s">
        <v>297</v>
      </c>
      <c r="D76" s="48" t="s">
        <v>396</v>
      </c>
      <c r="E76" s="49" t="str">
        <f t="shared" si="2"/>
        <v>717</v>
      </c>
      <c r="F76" s="74"/>
    </row>
    <row r="77" spans="2:6" ht="69.95" customHeight="1">
      <c r="B77" s="61" t="s">
        <v>101</v>
      </c>
      <c r="C77" s="46" t="s">
        <v>298</v>
      </c>
      <c r="D77" s="51">
        <v>990</v>
      </c>
      <c r="E77" s="49" t="str">
        <f t="shared" si="2"/>
        <v>718</v>
      </c>
      <c r="F77" s="73" t="s">
        <v>30</v>
      </c>
    </row>
    <row r="78" spans="2:6" ht="69.95" customHeight="1">
      <c r="B78" s="61" t="s">
        <v>306</v>
      </c>
      <c r="C78" s="46" t="s">
        <v>124</v>
      </c>
      <c r="D78" s="51">
        <v>1350</v>
      </c>
      <c r="E78" s="49" t="str">
        <f t="shared" si="2"/>
        <v>727</v>
      </c>
      <c r="F78" s="73" t="s">
        <v>248</v>
      </c>
    </row>
    <row r="79" spans="2:6" ht="69.95" customHeight="1">
      <c r="B79" s="61" t="s">
        <v>125</v>
      </c>
      <c r="C79" s="46" t="s">
        <v>299</v>
      </c>
      <c r="D79" s="51">
        <v>870</v>
      </c>
      <c r="E79" s="49" t="str">
        <f t="shared" si="2"/>
        <v>732</v>
      </c>
      <c r="F79" s="73" t="s">
        <v>581</v>
      </c>
    </row>
    <row r="80" spans="2:6" ht="69.95" customHeight="1">
      <c r="B80" s="61" t="s">
        <v>150</v>
      </c>
      <c r="C80" s="46" t="s">
        <v>301</v>
      </c>
      <c r="D80" s="48" t="s">
        <v>396</v>
      </c>
      <c r="E80" s="49" t="str">
        <f t="shared" si="2"/>
        <v>923</v>
      </c>
      <c r="F80" s="74"/>
    </row>
    <row r="81" spans="2:6" ht="69.95" customHeight="1">
      <c r="B81" s="61" t="s">
        <v>129</v>
      </c>
      <c r="C81" s="46" t="s">
        <v>128</v>
      </c>
      <c r="D81" s="51">
        <v>140</v>
      </c>
      <c r="E81" s="49" t="str">
        <f t="shared" si="2"/>
        <v>924</v>
      </c>
      <c r="F81" s="74"/>
    </row>
    <row r="82" spans="2:6" ht="69.95" customHeight="1">
      <c r="B82" s="61" t="s">
        <v>130</v>
      </c>
      <c r="C82" s="46" t="s">
        <v>302</v>
      </c>
      <c r="D82" s="51">
        <v>380</v>
      </c>
      <c r="E82" s="49" t="str">
        <f t="shared" si="2"/>
        <v>926</v>
      </c>
      <c r="F82" s="73" t="s">
        <v>575</v>
      </c>
    </row>
    <row r="83" spans="2:6" ht="69.95" customHeight="1">
      <c r="B83" s="61" t="s">
        <v>132</v>
      </c>
      <c r="C83" s="46" t="s">
        <v>131</v>
      </c>
      <c r="D83" s="48" t="s">
        <v>396</v>
      </c>
      <c r="E83" s="49" t="str">
        <f t="shared" si="2"/>
        <v>976</v>
      </c>
      <c r="F83" s="73"/>
    </row>
    <row r="84" spans="2:6" ht="69.95" customHeight="1">
      <c r="B84" s="61" t="s">
        <v>135</v>
      </c>
      <c r="C84" s="46" t="s">
        <v>134</v>
      </c>
      <c r="D84" s="48" t="s">
        <v>396</v>
      </c>
      <c r="E84" s="49" t="str">
        <f t="shared" si="2"/>
        <v>989</v>
      </c>
      <c r="F84" s="74"/>
    </row>
    <row r="85" spans="2:6" ht="69.95" customHeight="1">
      <c r="B85" s="329" t="s">
        <v>350</v>
      </c>
      <c r="C85" s="330"/>
      <c r="D85" s="330"/>
      <c r="E85" s="330"/>
      <c r="F85" s="331"/>
    </row>
    <row r="86" spans="2:6" ht="69.95" customHeight="1">
      <c r="B86" s="61" t="s">
        <v>317</v>
      </c>
      <c r="C86" s="46" t="s">
        <v>276</v>
      </c>
      <c r="D86" s="51">
        <v>500</v>
      </c>
      <c r="E86" s="49" t="str">
        <f t="shared" ref="E86:E90" si="3">C86</f>
        <v>420</v>
      </c>
      <c r="F86" s="74"/>
    </row>
    <row r="87" spans="2:6" ht="69.95" customHeight="1">
      <c r="B87" s="61" t="s">
        <v>318</v>
      </c>
      <c r="C87" s="46" t="s">
        <v>277</v>
      </c>
      <c r="D87" s="51">
        <v>500</v>
      </c>
      <c r="E87" s="49" t="str">
        <f t="shared" si="3"/>
        <v>421</v>
      </c>
      <c r="F87" s="74"/>
    </row>
    <row r="88" spans="2:6" ht="69.95" customHeight="1">
      <c r="B88" s="61" t="s">
        <v>321</v>
      </c>
      <c r="C88" s="46" t="s">
        <v>280</v>
      </c>
      <c r="D88" s="48" t="s">
        <v>396</v>
      </c>
      <c r="E88" s="49" t="str">
        <f t="shared" si="3"/>
        <v>433</v>
      </c>
      <c r="F88" s="122"/>
    </row>
    <row r="89" spans="2:6" ht="69.95" customHeight="1">
      <c r="B89" s="61" t="s">
        <v>137</v>
      </c>
      <c r="C89" s="46" t="s">
        <v>450</v>
      </c>
      <c r="D89" s="51">
        <v>990</v>
      </c>
      <c r="E89" s="49" t="str">
        <f t="shared" si="3"/>
        <v>435</v>
      </c>
      <c r="F89" s="74"/>
    </row>
    <row r="90" spans="2:6" ht="69.95" customHeight="1">
      <c r="B90" s="61" t="s">
        <v>136</v>
      </c>
      <c r="C90" s="46" t="s">
        <v>281</v>
      </c>
      <c r="D90" s="51">
        <v>990</v>
      </c>
      <c r="E90" s="49" t="str">
        <f t="shared" si="3"/>
        <v>439</v>
      </c>
      <c r="F90" s="74"/>
    </row>
    <row r="91" spans="2:6" ht="69.95" customHeight="1">
      <c r="B91" s="231" t="s">
        <v>97</v>
      </c>
      <c r="C91" s="222" t="s">
        <v>565</v>
      </c>
      <c r="D91" s="51">
        <v>990</v>
      </c>
      <c r="E91" s="223" t="str">
        <f>C91</f>
        <v>55Ε</v>
      </c>
      <c r="F91" s="232" t="s">
        <v>566</v>
      </c>
    </row>
    <row r="92" spans="2:6" ht="69.95" customHeight="1">
      <c r="B92" s="329" t="s">
        <v>351</v>
      </c>
      <c r="C92" s="330"/>
      <c r="D92" s="330"/>
      <c r="E92" s="330"/>
      <c r="F92" s="331"/>
    </row>
    <row r="93" spans="2:6" ht="175.5" customHeight="1">
      <c r="B93" s="124" t="s">
        <v>390</v>
      </c>
      <c r="C93" s="46" t="s">
        <v>293</v>
      </c>
      <c r="D93" s="51">
        <v>930</v>
      </c>
      <c r="E93" s="49" t="str">
        <f t="shared" ref="E93:E94" si="4">C93</f>
        <v>5RH</v>
      </c>
      <c r="F93" s="74" t="s">
        <v>33</v>
      </c>
    </row>
    <row r="94" spans="2:6" ht="105.75" customHeight="1">
      <c r="B94" s="124" t="s">
        <v>465</v>
      </c>
      <c r="C94" s="46" t="s">
        <v>15</v>
      </c>
      <c r="D94" s="51">
        <v>1470</v>
      </c>
      <c r="E94" s="49" t="str">
        <f t="shared" si="4"/>
        <v>6KE</v>
      </c>
      <c r="F94" s="73" t="s">
        <v>1</v>
      </c>
    </row>
    <row r="95" spans="2:6" ht="213.75" customHeight="1">
      <c r="B95" s="229" t="s">
        <v>574</v>
      </c>
      <c r="C95" s="46" t="s">
        <v>567</v>
      </c>
      <c r="D95" s="51">
        <v>940</v>
      </c>
      <c r="E95" s="49" t="str">
        <f>C95</f>
        <v>6YU</v>
      </c>
      <c r="F95" s="230" t="s">
        <v>568</v>
      </c>
    </row>
    <row r="96" spans="2:6" s="1" customFormat="1" ht="69.95" customHeight="1">
      <c r="B96" s="337" t="s">
        <v>326</v>
      </c>
      <c r="C96" s="337"/>
      <c r="D96" s="337"/>
      <c r="E96" s="337"/>
      <c r="F96" s="337"/>
    </row>
    <row r="97" spans="2:7" ht="69.95" customHeight="1">
      <c r="B97" s="61" t="s">
        <v>4</v>
      </c>
      <c r="C97" s="46" t="s">
        <v>251</v>
      </c>
      <c r="D97" s="51">
        <v>380</v>
      </c>
      <c r="E97" s="49" t="str">
        <f t="shared" ref="E97:E106" si="5">C97</f>
        <v>5B2</v>
      </c>
      <c r="F97" s="73"/>
      <c r="G97" s="1"/>
    </row>
    <row r="98" spans="2:7" ht="69.95" customHeight="1">
      <c r="B98" s="61" t="s">
        <v>5</v>
      </c>
      <c r="C98" s="46" t="s">
        <v>374</v>
      </c>
      <c r="D98" s="51">
        <v>380</v>
      </c>
      <c r="E98" s="49" t="str">
        <f t="shared" si="5"/>
        <v>5CA</v>
      </c>
      <c r="F98" s="73"/>
    </row>
    <row r="99" spans="2:7" ht="69.95" customHeight="1">
      <c r="B99" s="61" t="s">
        <v>7</v>
      </c>
      <c r="C99" s="46" t="s">
        <v>375</v>
      </c>
      <c r="D99" s="51">
        <v>680</v>
      </c>
      <c r="E99" s="49" t="str">
        <f t="shared" si="5"/>
        <v>5CC</v>
      </c>
      <c r="F99" s="73"/>
    </row>
    <row r="100" spans="2:7" ht="69.95" customHeight="1">
      <c r="B100" s="61" t="s">
        <v>9</v>
      </c>
      <c r="C100" s="46" t="s">
        <v>8</v>
      </c>
      <c r="D100" s="51">
        <v>680</v>
      </c>
      <c r="E100" s="49" t="str">
        <f t="shared" si="5"/>
        <v>5CD</v>
      </c>
      <c r="F100" s="73"/>
    </row>
    <row r="101" spans="2:7" ht="69.95" customHeight="1">
      <c r="B101" s="61" t="s">
        <v>11</v>
      </c>
      <c r="C101" s="46" t="s">
        <v>13</v>
      </c>
      <c r="D101" s="51">
        <v>680</v>
      </c>
      <c r="E101" s="49" t="str">
        <f t="shared" si="5"/>
        <v>5CE</v>
      </c>
      <c r="F101" s="73"/>
    </row>
    <row r="102" spans="2:7" ht="69.95" customHeight="1">
      <c r="B102" s="61" t="s">
        <v>163</v>
      </c>
      <c r="C102" s="46" t="s">
        <v>376</v>
      </c>
      <c r="D102" s="51">
        <v>0</v>
      </c>
      <c r="E102" s="49" t="str">
        <f t="shared" si="5"/>
        <v>5CF</v>
      </c>
      <c r="F102" s="73"/>
    </row>
    <row r="103" spans="2:7" s="33" customFormat="1" ht="69.95" customHeight="1">
      <c r="B103" s="61" t="s">
        <v>42</v>
      </c>
      <c r="C103" s="46" t="s">
        <v>43</v>
      </c>
      <c r="D103" s="51">
        <v>680</v>
      </c>
      <c r="E103" s="49" t="str">
        <f t="shared" si="5"/>
        <v>5DT</v>
      </c>
      <c r="F103" s="73"/>
    </row>
    <row r="104" spans="2:7" ht="69.95" customHeight="1">
      <c r="B104" s="61" t="s">
        <v>12</v>
      </c>
      <c r="C104" s="46" t="s">
        <v>291</v>
      </c>
      <c r="D104" s="51">
        <v>680</v>
      </c>
      <c r="E104" s="49" t="str">
        <f t="shared" si="5"/>
        <v>58B</v>
      </c>
      <c r="F104" s="73"/>
    </row>
    <row r="105" spans="2:7" ht="69.95" customHeight="1">
      <c r="B105" s="61" t="s">
        <v>6</v>
      </c>
      <c r="C105" s="46" t="s">
        <v>259</v>
      </c>
      <c r="D105" s="51">
        <v>680</v>
      </c>
      <c r="E105" s="49" t="str">
        <f t="shared" si="5"/>
        <v>210</v>
      </c>
      <c r="F105" s="73"/>
    </row>
    <row r="106" spans="2:7" ht="69.95" customHeight="1" thickBot="1">
      <c r="B106" s="61" t="s">
        <v>10</v>
      </c>
      <c r="C106" s="46" t="s">
        <v>265</v>
      </c>
      <c r="D106" s="51">
        <v>2300</v>
      </c>
      <c r="E106" s="49" t="str">
        <f t="shared" si="5"/>
        <v>270</v>
      </c>
      <c r="F106" s="73" t="s">
        <v>582</v>
      </c>
    </row>
    <row r="107" spans="2:7" s="1" customFormat="1" ht="44.25" customHeight="1">
      <c r="B107" s="38" t="s">
        <v>405</v>
      </c>
      <c r="C107" s="39"/>
      <c r="D107" s="39"/>
      <c r="E107" s="27"/>
      <c r="F107" s="35"/>
      <c r="G107" s="23"/>
    </row>
    <row r="108" spans="2:7" s="1" customFormat="1" ht="30.75" thickBot="1">
      <c r="B108" s="28" t="s">
        <v>413</v>
      </c>
      <c r="C108" s="29"/>
      <c r="D108" s="29"/>
      <c r="E108" s="36"/>
      <c r="F108" s="37"/>
      <c r="G108" s="23"/>
    </row>
    <row r="109" spans="2:7" ht="15"/>
    <row r="110" spans="2:7" ht="15"/>
    <row r="111" spans="2:7" ht="15"/>
    <row r="112" spans="2:7"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sheetData>
  <mergeCells count="9">
    <mergeCell ref="B96:F96"/>
    <mergeCell ref="B1:C5"/>
    <mergeCell ref="E1:F5"/>
    <mergeCell ref="E6:F6"/>
    <mergeCell ref="B92:F92"/>
    <mergeCell ref="B6:C6"/>
    <mergeCell ref="B7:C7"/>
    <mergeCell ref="B85:F85"/>
    <mergeCell ref="E7:F7"/>
  </mergeCells>
  <phoneticPr fontId="91" type="noConversion"/>
  <conditionalFormatting sqref="D97:D106 D86:D90 D93:D94 D9:D84">
    <cfRule type="cellIs" dxfId="223" priority="5" stopIfTrue="1" operator="equal">
      <formula>"?"</formula>
    </cfRule>
  </conditionalFormatting>
  <conditionalFormatting sqref="D91">
    <cfRule type="cellIs" dxfId="222" priority="3" stopIfTrue="1" operator="equal">
      <formula>"?"</formula>
    </cfRule>
  </conditionalFormatting>
  <conditionalFormatting sqref="D95">
    <cfRule type="cellIs" dxfId="221" priority="2" stopIfTrue="1" operator="equal">
      <formula>"?"</formula>
    </cfRule>
  </conditionalFormatting>
  <conditionalFormatting sqref="D6">
    <cfRule type="cellIs" dxfId="220"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38" right="0.41" top="0.55118110236220474" bottom="0.51181102362204722" header="0.51181102362204722" footer="0.51181102362204722"/>
  <pageSetup paperSize="9" scale="16" fitToHeight="2" orientation="portrait" r:id="rId1"/>
  <headerFooter alignWithMargins="0"/>
  <rowBreaks count="1" manualBreakCount="1">
    <brk id="57" min="1"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H25" sqref="H25"/>
    </sheetView>
  </sheetViews>
  <sheetFormatPr defaultRowHeight="12.7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8"/>
  <sheetViews>
    <sheetView view="pageBreakPreview" topLeftCell="B1" zoomScale="27" zoomScaleNormal="100" workbookViewId="0">
      <selection activeCell="B86" sqref="B86:F86"/>
    </sheetView>
  </sheetViews>
  <sheetFormatPr defaultColWidth="28" defaultRowHeight="52.5" customHeight="1"/>
  <cols>
    <col min="1" max="1" width="15" style="23" hidden="1" customWidth="1"/>
    <col min="2" max="2" width="221.5703125" style="23" customWidth="1"/>
    <col min="3" max="3" width="21.42578125" style="23" customWidth="1"/>
    <col min="4" max="4" width="50.7109375" style="23" customWidth="1"/>
    <col min="5" max="5" width="20.5703125" style="23" customWidth="1"/>
    <col min="6" max="6" width="231.140625" style="23" customWidth="1"/>
    <col min="7" max="16384" width="28" style="23"/>
  </cols>
  <sheetData>
    <row r="1" spans="2:6" s="253" customFormat="1" ht="61.5" customHeight="1">
      <c r="B1" s="310" t="s">
        <v>468</v>
      </c>
      <c r="C1" s="311"/>
      <c r="D1" s="58" t="s">
        <v>469</v>
      </c>
      <c r="E1" s="314"/>
      <c r="F1" s="315"/>
    </row>
    <row r="2" spans="2:6" s="253" customFormat="1" ht="108" customHeight="1">
      <c r="B2" s="312"/>
      <c r="C2" s="313"/>
      <c r="D2" s="55" t="s">
        <v>551</v>
      </c>
      <c r="E2" s="316"/>
      <c r="F2" s="317"/>
    </row>
    <row r="3" spans="2:6" s="253" customFormat="1" ht="72" customHeight="1">
      <c r="B3" s="312"/>
      <c r="C3" s="313"/>
      <c r="D3" s="55">
        <v>1368</v>
      </c>
      <c r="E3" s="316"/>
      <c r="F3" s="317"/>
    </row>
    <row r="4" spans="2:6" s="253" customFormat="1" ht="69" customHeight="1">
      <c r="B4" s="312"/>
      <c r="C4" s="313"/>
      <c r="D4" s="55" t="s">
        <v>347</v>
      </c>
      <c r="E4" s="316"/>
      <c r="F4" s="317"/>
    </row>
    <row r="5" spans="2:6" s="253" customFormat="1" ht="61.5" customHeight="1">
      <c r="B5" s="312"/>
      <c r="C5" s="313"/>
      <c r="D5" s="56" t="s">
        <v>349</v>
      </c>
      <c r="E5" s="316"/>
      <c r="F5" s="317"/>
    </row>
    <row r="6" spans="2:6" s="41" customFormat="1" ht="69.75" customHeight="1">
      <c r="B6" s="318" t="s">
        <v>392</v>
      </c>
      <c r="C6" s="319"/>
      <c r="D6" s="42">
        <v>19500</v>
      </c>
      <c r="E6" s="320"/>
      <c r="F6" s="321"/>
    </row>
    <row r="7" spans="2:6" s="41" customFormat="1" ht="66.75" customHeight="1">
      <c r="B7" s="325" t="s">
        <v>204</v>
      </c>
      <c r="C7" s="326"/>
      <c r="D7" s="43" t="s">
        <v>740</v>
      </c>
      <c r="E7" s="320"/>
      <c r="F7" s="321"/>
    </row>
    <row r="8" spans="2:6" ht="60" customHeight="1">
      <c r="B8" s="59" t="s">
        <v>342</v>
      </c>
      <c r="C8" s="44" t="s">
        <v>394</v>
      </c>
      <c r="D8" s="45"/>
      <c r="E8" s="44" t="s">
        <v>394</v>
      </c>
      <c r="F8" s="60" t="s">
        <v>341</v>
      </c>
    </row>
    <row r="9" spans="2:6" ht="69.95" customHeight="1">
      <c r="B9" s="61" t="s">
        <v>40</v>
      </c>
      <c r="C9" s="46"/>
      <c r="D9" s="48" t="s">
        <v>396</v>
      </c>
      <c r="E9" s="49"/>
      <c r="F9" s="73"/>
    </row>
    <row r="10" spans="2:6" ht="69.95" customHeight="1">
      <c r="B10" s="61" t="s">
        <v>421</v>
      </c>
      <c r="C10" s="46"/>
      <c r="D10" s="48" t="s">
        <v>396</v>
      </c>
      <c r="E10" s="49"/>
      <c r="F10" s="73"/>
    </row>
    <row r="11" spans="2:6" ht="69.95" customHeight="1">
      <c r="B11" s="61" t="s">
        <v>99</v>
      </c>
      <c r="C11" s="46"/>
      <c r="D11" s="48" t="s">
        <v>396</v>
      </c>
      <c r="E11" s="49"/>
      <c r="F11" s="73"/>
    </row>
    <row r="12" spans="2:6" ht="69.95" customHeight="1">
      <c r="B12" s="61" t="s">
        <v>62</v>
      </c>
      <c r="C12" s="46"/>
      <c r="D12" s="48" t="s">
        <v>396</v>
      </c>
      <c r="E12" s="49"/>
      <c r="F12" s="73"/>
    </row>
    <row r="13" spans="2:6" ht="69.95" customHeight="1">
      <c r="B13" s="61" t="s">
        <v>63</v>
      </c>
      <c r="C13" s="46"/>
      <c r="D13" s="48" t="s">
        <v>396</v>
      </c>
      <c r="E13" s="49"/>
      <c r="F13" s="73"/>
    </row>
    <row r="14" spans="2:6" ht="69.95" customHeight="1">
      <c r="B14" s="61" t="s">
        <v>334</v>
      </c>
      <c r="C14" s="46" t="s">
        <v>398</v>
      </c>
      <c r="D14" s="48" t="s">
        <v>396</v>
      </c>
      <c r="E14" s="49" t="str">
        <f t="shared" ref="E14:E76" si="0">C14</f>
        <v>009</v>
      </c>
      <c r="F14" s="73"/>
    </row>
    <row r="15" spans="2:6" ht="69.95" customHeight="1">
      <c r="B15" s="61" t="s">
        <v>303</v>
      </c>
      <c r="C15" s="46" t="s">
        <v>415</v>
      </c>
      <c r="D15" s="48" t="s">
        <v>396</v>
      </c>
      <c r="E15" s="49" t="str">
        <f t="shared" si="0"/>
        <v>023</v>
      </c>
      <c r="F15" s="73"/>
    </row>
    <row r="16" spans="2:6" ht="69.95" customHeight="1">
      <c r="B16" s="61" t="s">
        <v>387</v>
      </c>
      <c r="C16" s="46" t="s">
        <v>399</v>
      </c>
      <c r="D16" s="48" t="s">
        <v>396</v>
      </c>
      <c r="E16" s="49" t="str">
        <f t="shared" si="0"/>
        <v>025</v>
      </c>
      <c r="F16" s="73"/>
    </row>
    <row r="17" spans="2:6" ht="69.95" customHeight="1">
      <c r="B17" s="61" t="s">
        <v>71</v>
      </c>
      <c r="C17" s="54" t="s">
        <v>151</v>
      </c>
      <c r="D17" s="51">
        <v>130</v>
      </c>
      <c r="E17" s="49" t="str">
        <f t="shared" si="0"/>
        <v>018</v>
      </c>
      <c r="F17" s="73"/>
    </row>
    <row r="18" spans="2:6" ht="69.95" customHeight="1">
      <c r="B18" s="61" t="s">
        <v>100</v>
      </c>
      <c r="C18" s="46" t="s">
        <v>255</v>
      </c>
      <c r="D18" s="48" t="s">
        <v>396</v>
      </c>
      <c r="E18" s="49" t="str">
        <f t="shared" si="0"/>
        <v>028</v>
      </c>
      <c r="F18" s="73"/>
    </row>
    <row r="19" spans="2:6" ht="102.75" customHeight="1">
      <c r="B19" s="77" t="s">
        <v>119</v>
      </c>
      <c r="C19" s="46" t="s">
        <v>400</v>
      </c>
      <c r="D19" s="48" t="s">
        <v>396</v>
      </c>
      <c r="E19" s="49" t="str">
        <f t="shared" si="0"/>
        <v>041</v>
      </c>
      <c r="F19" s="73"/>
    </row>
    <row r="20" spans="2:6" ht="69.95" customHeight="1">
      <c r="B20" s="61" t="s">
        <v>169</v>
      </c>
      <c r="C20" s="54" t="s">
        <v>168</v>
      </c>
      <c r="D20" s="48" t="s">
        <v>396</v>
      </c>
      <c r="E20" s="49" t="str">
        <f t="shared" si="0"/>
        <v>052</v>
      </c>
      <c r="F20" s="73"/>
    </row>
    <row r="21" spans="2:6" ht="69.95" customHeight="1">
      <c r="B21" s="61" t="s">
        <v>451</v>
      </c>
      <c r="C21" s="54" t="s">
        <v>452</v>
      </c>
      <c r="D21" s="51">
        <v>40</v>
      </c>
      <c r="E21" s="49" t="str">
        <f t="shared" si="0"/>
        <v>064</v>
      </c>
      <c r="F21" s="73" t="s">
        <v>476</v>
      </c>
    </row>
    <row r="22" spans="2:6" ht="69.95" customHeight="1">
      <c r="B22" s="61" t="s">
        <v>138</v>
      </c>
      <c r="C22" s="54" t="s">
        <v>449</v>
      </c>
      <c r="D22" s="51">
        <v>160</v>
      </c>
      <c r="E22" s="49" t="str">
        <f t="shared" si="0"/>
        <v>070</v>
      </c>
      <c r="F22" s="73"/>
    </row>
    <row r="23" spans="2:6" ht="69.95" customHeight="1">
      <c r="B23" s="61" t="s">
        <v>401</v>
      </c>
      <c r="C23" s="46" t="s">
        <v>402</v>
      </c>
      <c r="D23" s="51">
        <v>210</v>
      </c>
      <c r="E23" s="49" t="str">
        <f t="shared" si="0"/>
        <v>097</v>
      </c>
      <c r="F23" s="73"/>
    </row>
    <row r="24" spans="2:6" ht="69.95" customHeight="1">
      <c r="B24" s="61" t="s">
        <v>420</v>
      </c>
      <c r="C24" s="46">
        <v>102</v>
      </c>
      <c r="D24" s="51">
        <v>160</v>
      </c>
      <c r="E24" s="49">
        <f t="shared" si="0"/>
        <v>102</v>
      </c>
      <c r="F24" s="73" t="s">
        <v>704</v>
      </c>
    </row>
    <row r="25" spans="2:6" ht="69.95" customHeight="1">
      <c r="B25" s="61" t="s">
        <v>304</v>
      </c>
      <c r="C25" s="46" t="s">
        <v>257</v>
      </c>
      <c r="D25" s="51">
        <v>160</v>
      </c>
      <c r="E25" s="49" t="str">
        <f t="shared" si="0"/>
        <v>132</v>
      </c>
      <c r="F25" s="73"/>
    </row>
    <row r="26" spans="2:6" ht="69.95" customHeight="1">
      <c r="B26" s="61" t="s">
        <v>252</v>
      </c>
      <c r="C26" s="46">
        <v>140</v>
      </c>
      <c r="D26" s="51">
        <v>560</v>
      </c>
      <c r="E26" s="49">
        <f t="shared" si="0"/>
        <v>140</v>
      </c>
      <c r="F26" s="73" t="s">
        <v>477</v>
      </c>
    </row>
    <row r="27" spans="2:6" ht="94.5" customHeight="1">
      <c r="B27" s="61" t="s">
        <v>412</v>
      </c>
      <c r="C27" s="46">
        <v>177</v>
      </c>
      <c r="D27" s="51">
        <v>1000</v>
      </c>
      <c r="E27" s="49">
        <f t="shared" si="0"/>
        <v>177</v>
      </c>
      <c r="F27" s="74" t="s">
        <v>767</v>
      </c>
    </row>
    <row r="28" spans="2:6" ht="69.95" customHeight="1">
      <c r="B28" s="61" t="s">
        <v>305</v>
      </c>
      <c r="C28" s="46" t="s">
        <v>258</v>
      </c>
      <c r="D28" s="48" t="s">
        <v>396</v>
      </c>
      <c r="E28" s="49" t="str">
        <f t="shared" si="0"/>
        <v>195</v>
      </c>
      <c r="F28" s="73"/>
    </row>
    <row r="29" spans="2:6" ht="69.95" customHeight="1">
      <c r="B29" s="61" t="s">
        <v>140</v>
      </c>
      <c r="C29" s="46" t="s">
        <v>262</v>
      </c>
      <c r="D29" s="51">
        <v>310</v>
      </c>
      <c r="E29" s="49" t="str">
        <f t="shared" si="0"/>
        <v>213</v>
      </c>
      <c r="F29" s="73" t="s">
        <v>213</v>
      </c>
    </row>
    <row r="30" spans="2:6" ht="69.95" customHeight="1">
      <c r="B30" s="61" t="s">
        <v>308</v>
      </c>
      <c r="C30" s="46">
        <v>230</v>
      </c>
      <c r="D30" s="51">
        <v>720</v>
      </c>
      <c r="E30" s="49">
        <f t="shared" si="0"/>
        <v>230</v>
      </c>
      <c r="F30" s="73" t="s">
        <v>679</v>
      </c>
    </row>
    <row r="31" spans="2:6" ht="69.95" customHeight="1">
      <c r="B31" s="61" t="s">
        <v>242</v>
      </c>
      <c r="C31" s="46">
        <v>275</v>
      </c>
      <c r="D31" s="51">
        <v>170</v>
      </c>
      <c r="E31" s="49">
        <f t="shared" si="0"/>
        <v>275</v>
      </c>
      <c r="F31" s="73"/>
    </row>
    <row r="32" spans="2:6" ht="69.95" customHeight="1">
      <c r="B32" s="61" t="s">
        <v>309</v>
      </c>
      <c r="C32" s="46" t="s">
        <v>267</v>
      </c>
      <c r="D32" s="48" t="s">
        <v>396</v>
      </c>
      <c r="E32" s="49" t="str">
        <f t="shared" si="0"/>
        <v>320</v>
      </c>
      <c r="F32" s="73"/>
    </row>
    <row r="33" spans="2:6" ht="69.95" customHeight="1">
      <c r="B33" s="61" t="s">
        <v>47</v>
      </c>
      <c r="C33" s="46">
        <v>321</v>
      </c>
      <c r="D33" s="51">
        <v>310</v>
      </c>
      <c r="E33" s="49">
        <f t="shared" si="0"/>
        <v>321</v>
      </c>
      <c r="F33" s="73"/>
    </row>
    <row r="34" spans="2:6" ht="69.95" customHeight="1">
      <c r="B34" s="61" t="s">
        <v>680</v>
      </c>
      <c r="C34" s="46">
        <v>347</v>
      </c>
      <c r="D34" s="51">
        <v>160</v>
      </c>
      <c r="E34" s="49">
        <f t="shared" ref="E34:E36" si="1">C34</f>
        <v>347</v>
      </c>
      <c r="F34" s="73"/>
    </row>
    <row r="35" spans="2:6" ht="69.95" customHeight="1">
      <c r="B35" s="61" t="s">
        <v>681</v>
      </c>
      <c r="C35" s="46">
        <v>365</v>
      </c>
      <c r="D35" s="48" t="s">
        <v>396</v>
      </c>
      <c r="E35" s="49">
        <f t="shared" si="1"/>
        <v>365</v>
      </c>
      <c r="F35" s="73"/>
    </row>
    <row r="36" spans="2:6" ht="69.95" customHeight="1">
      <c r="B36" s="61" t="s">
        <v>406</v>
      </c>
      <c r="C36" s="46">
        <v>377</v>
      </c>
      <c r="D36" s="51">
        <v>310</v>
      </c>
      <c r="E36" s="49">
        <f t="shared" si="1"/>
        <v>377</v>
      </c>
      <c r="F36" s="74" t="s">
        <v>695</v>
      </c>
    </row>
    <row r="37" spans="2:6" ht="69.95" customHeight="1">
      <c r="B37" s="61" t="s">
        <v>48</v>
      </c>
      <c r="C37" s="46" t="s">
        <v>272</v>
      </c>
      <c r="D37" s="48" t="s">
        <v>396</v>
      </c>
      <c r="E37" s="49" t="str">
        <f t="shared" si="0"/>
        <v>392</v>
      </c>
      <c r="F37" s="73"/>
    </row>
    <row r="38" spans="2:6" ht="69.95" customHeight="1">
      <c r="B38" s="61" t="s">
        <v>142</v>
      </c>
      <c r="C38" s="46">
        <v>400</v>
      </c>
      <c r="D38" s="51">
        <v>1220</v>
      </c>
      <c r="E38" s="49">
        <f t="shared" si="0"/>
        <v>400</v>
      </c>
      <c r="F38" s="73" t="s">
        <v>706</v>
      </c>
    </row>
    <row r="39" spans="2:6" ht="69.95" customHeight="1">
      <c r="B39" s="61" t="s">
        <v>422</v>
      </c>
      <c r="C39" s="46" t="s">
        <v>275</v>
      </c>
      <c r="D39" s="51">
        <v>260</v>
      </c>
      <c r="E39" s="49" t="str">
        <f t="shared" si="0"/>
        <v>416</v>
      </c>
      <c r="F39" s="73"/>
    </row>
    <row r="40" spans="2:6" ht="69.95" customHeight="1">
      <c r="B40" s="61" t="s">
        <v>245</v>
      </c>
      <c r="C40" s="46" t="s">
        <v>682</v>
      </c>
      <c r="D40" s="51">
        <v>220</v>
      </c>
      <c r="E40" s="49" t="str">
        <f t="shared" si="0"/>
        <v>40Υ</v>
      </c>
      <c r="F40" s="73" t="s">
        <v>246</v>
      </c>
    </row>
    <row r="41" spans="2:6" ht="69.95" customHeight="1">
      <c r="B41" s="61" t="s">
        <v>316</v>
      </c>
      <c r="C41" s="46" t="s">
        <v>278</v>
      </c>
      <c r="D41" s="48" t="s">
        <v>396</v>
      </c>
      <c r="E41" s="49" t="str">
        <f t="shared" si="0"/>
        <v>42F</v>
      </c>
      <c r="F41" s="73"/>
    </row>
    <row r="42" spans="2:6" ht="69.95" customHeight="1">
      <c r="B42" s="61" t="s">
        <v>328</v>
      </c>
      <c r="C42" s="46" t="s">
        <v>284</v>
      </c>
      <c r="D42" s="48" t="s">
        <v>396</v>
      </c>
      <c r="E42" s="49" t="str">
        <f t="shared" si="0"/>
        <v>48F</v>
      </c>
      <c r="F42" s="73"/>
    </row>
    <row r="43" spans="2:6" ht="69.95" customHeight="1">
      <c r="B43" s="61" t="s">
        <v>146</v>
      </c>
      <c r="C43" s="46">
        <v>452</v>
      </c>
      <c r="D43" s="51">
        <v>210</v>
      </c>
      <c r="E43" s="49">
        <f t="shared" si="0"/>
        <v>452</v>
      </c>
      <c r="F43" s="73" t="s">
        <v>0</v>
      </c>
    </row>
    <row r="44" spans="2:6" ht="69.95" customHeight="1">
      <c r="B44" s="61" t="s">
        <v>322</v>
      </c>
      <c r="C44" s="46">
        <v>454</v>
      </c>
      <c r="D44" s="51">
        <v>90</v>
      </c>
      <c r="E44" s="49">
        <f t="shared" si="0"/>
        <v>454</v>
      </c>
      <c r="F44" s="73" t="s">
        <v>34</v>
      </c>
    </row>
    <row r="45" spans="2:6" ht="69.95" customHeight="1">
      <c r="B45" s="61" t="s">
        <v>143</v>
      </c>
      <c r="C45" s="46" t="s">
        <v>454</v>
      </c>
      <c r="D45" s="51">
        <v>160</v>
      </c>
      <c r="E45" s="49" t="str">
        <f t="shared" si="0"/>
        <v>4CS</v>
      </c>
      <c r="F45" s="73"/>
    </row>
    <row r="46" spans="2:6" ht="69.95" customHeight="1">
      <c r="B46" s="61" t="s">
        <v>158</v>
      </c>
      <c r="C46" s="46" t="s">
        <v>41</v>
      </c>
      <c r="D46" s="51">
        <v>110</v>
      </c>
      <c r="E46" s="49" t="str">
        <f t="shared" si="0"/>
        <v>4GF</v>
      </c>
      <c r="F46" s="73"/>
    </row>
    <row r="47" spans="2:6" ht="69.95" customHeight="1">
      <c r="B47" s="61" t="s">
        <v>314</v>
      </c>
      <c r="C47" s="46" t="s">
        <v>414</v>
      </c>
      <c r="D47" s="51">
        <v>210</v>
      </c>
      <c r="E47" s="49" t="str">
        <f t="shared" si="0"/>
        <v>4MP</v>
      </c>
      <c r="F47" s="73"/>
    </row>
    <row r="48" spans="2:6" ht="69.95" customHeight="1">
      <c r="B48" s="61" t="s">
        <v>315</v>
      </c>
      <c r="C48" s="46" t="s">
        <v>285</v>
      </c>
      <c r="D48" s="51">
        <v>160</v>
      </c>
      <c r="E48" s="49" t="str">
        <f t="shared" si="0"/>
        <v>4MQ</v>
      </c>
      <c r="F48" s="73"/>
    </row>
    <row r="49" spans="2:6" ht="69.95" customHeight="1">
      <c r="B49" s="61" t="s">
        <v>218</v>
      </c>
      <c r="C49" s="46" t="s">
        <v>460</v>
      </c>
      <c r="D49" s="51">
        <v>100</v>
      </c>
      <c r="E49" s="49" t="str">
        <f t="shared" si="0"/>
        <v>4RR</v>
      </c>
      <c r="F49" s="73" t="s">
        <v>707</v>
      </c>
    </row>
    <row r="50" spans="2:6" ht="69.95" customHeight="1">
      <c r="B50" s="61" t="s">
        <v>98</v>
      </c>
      <c r="C50" s="46" t="s">
        <v>385</v>
      </c>
      <c r="D50" s="51">
        <v>410</v>
      </c>
      <c r="E50" s="49" t="str">
        <f t="shared" si="0"/>
        <v>4SU</v>
      </c>
      <c r="F50" s="74" t="s">
        <v>695</v>
      </c>
    </row>
    <row r="51" spans="2:6" ht="69.95" customHeight="1">
      <c r="B51" s="61" t="s">
        <v>702</v>
      </c>
      <c r="C51" s="46" t="s">
        <v>286</v>
      </c>
      <c r="D51" s="51">
        <v>0</v>
      </c>
      <c r="E51" s="49" t="str">
        <f t="shared" si="0"/>
        <v>4UE</v>
      </c>
      <c r="F51" s="74" t="s">
        <v>695</v>
      </c>
    </row>
    <row r="52" spans="2:6" ht="69.95" customHeight="1">
      <c r="B52" s="61" t="s">
        <v>220</v>
      </c>
      <c r="C52" s="46" t="s">
        <v>367</v>
      </c>
      <c r="D52" s="51">
        <v>100</v>
      </c>
      <c r="E52" s="49" t="str">
        <f t="shared" si="0"/>
        <v>4YD</v>
      </c>
      <c r="F52" s="73"/>
    </row>
    <row r="53" spans="2:6" ht="69.95" customHeight="1">
      <c r="B53" s="61" t="s">
        <v>467</v>
      </c>
      <c r="C53" s="46" t="s">
        <v>466</v>
      </c>
      <c r="D53" s="51">
        <v>60</v>
      </c>
      <c r="E53" s="49" t="str">
        <f t="shared" si="0"/>
        <v>4YV</v>
      </c>
      <c r="F53" s="134" t="s">
        <v>212</v>
      </c>
    </row>
    <row r="54" spans="2:6" ht="69.95" customHeight="1">
      <c r="B54" s="61" t="s">
        <v>332</v>
      </c>
      <c r="C54" s="46" t="s">
        <v>287</v>
      </c>
      <c r="D54" s="48" t="s">
        <v>396</v>
      </c>
      <c r="E54" s="49" t="str">
        <f t="shared" si="0"/>
        <v>505</v>
      </c>
      <c r="F54" s="73"/>
    </row>
    <row r="55" spans="2:6" ht="69.95" customHeight="1">
      <c r="B55" s="61" t="s">
        <v>683</v>
      </c>
      <c r="C55" s="46">
        <v>508</v>
      </c>
      <c r="D55" s="51">
        <v>460</v>
      </c>
      <c r="E55" s="49">
        <f t="shared" si="0"/>
        <v>508</v>
      </c>
      <c r="F55" s="73" t="s">
        <v>708</v>
      </c>
    </row>
    <row r="56" spans="2:6" ht="69.95" customHeight="1">
      <c r="B56" s="61" t="s">
        <v>133</v>
      </c>
      <c r="C56" s="46" t="s">
        <v>289</v>
      </c>
      <c r="D56" s="48" t="s">
        <v>396</v>
      </c>
      <c r="E56" s="49" t="str">
        <f t="shared" si="0"/>
        <v>52A</v>
      </c>
      <c r="F56" s="73"/>
    </row>
    <row r="57" spans="2:6" ht="69.95" customHeight="1">
      <c r="B57" s="61" t="s">
        <v>118</v>
      </c>
      <c r="C57" s="46">
        <v>525</v>
      </c>
      <c r="D57" s="51">
        <v>110</v>
      </c>
      <c r="E57" s="49">
        <f t="shared" si="0"/>
        <v>525</v>
      </c>
      <c r="F57" s="73"/>
    </row>
    <row r="58" spans="2:6" ht="69.95" customHeight="1">
      <c r="B58" s="61" t="s">
        <v>117</v>
      </c>
      <c r="C58" s="46" t="s">
        <v>290</v>
      </c>
      <c r="D58" s="51">
        <v>260</v>
      </c>
      <c r="E58" s="49" t="str">
        <f t="shared" si="0"/>
        <v>52B</v>
      </c>
      <c r="F58" s="73" t="s">
        <v>708</v>
      </c>
    </row>
    <row r="59" spans="2:6" ht="97.5" customHeight="1">
      <c r="B59" s="77" t="s">
        <v>591</v>
      </c>
      <c r="C59" s="46" t="s">
        <v>51</v>
      </c>
      <c r="D59" s="51">
        <v>460</v>
      </c>
      <c r="E59" s="49" t="str">
        <f t="shared" si="0"/>
        <v>57J</v>
      </c>
      <c r="F59" s="73"/>
    </row>
    <row r="60" spans="2:6" ht="69.95" customHeight="1">
      <c r="B60" s="61" t="s">
        <v>167</v>
      </c>
      <c r="C60" s="46" t="s">
        <v>292</v>
      </c>
      <c r="D60" s="48" t="s">
        <v>396</v>
      </c>
      <c r="E60" s="49" t="str">
        <f t="shared" si="0"/>
        <v>5DE</v>
      </c>
      <c r="F60" s="73"/>
    </row>
    <row r="61" spans="2:6" ht="69.95" customHeight="1">
      <c r="B61" s="61" t="s">
        <v>631</v>
      </c>
      <c r="C61" s="46" t="s">
        <v>630</v>
      </c>
      <c r="D61" s="51">
        <v>50</v>
      </c>
      <c r="E61" s="49" t="str">
        <f t="shared" si="0"/>
        <v>5EM</v>
      </c>
      <c r="F61" s="73"/>
    </row>
    <row r="62" spans="2:6" ht="69.95" customHeight="1">
      <c r="B62" s="61" t="s">
        <v>684</v>
      </c>
      <c r="C62" s="46" t="s">
        <v>368</v>
      </c>
      <c r="D62" s="51">
        <v>100</v>
      </c>
      <c r="E62" s="49" t="str">
        <f t="shared" si="0"/>
        <v>5J8</v>
      </c>
      <c r="F62" s="73"/>
    </row>
    <row r="63" spans="2:6" ht="69.95" customHeight="1">
      <c r="B63" s="61" t="s">
        <v>113</v>
      </c>
      <c r="C63" s="46" t="s">
        <v>112</v>
      </c>
      <c r="D63" s="51">
        <v>40</v>
      </c>
      <c r="E63" s="49" t="str">
        <f t="shared" si="0"/>
        <v>5KW</v>
      </c>
      <c r="F63" s="73" t="s">
        <v>731</v>
      </c>
    </row>
    <row r="64" spans="2:6" ht="69.95" customHeight="1">
      <c r="B64" s="61" t="s">
        <v>160</v>
      </c>
      <c r="C64" s="46" t="s">
        <v>294</v>
      </c>
      <c r="D64" s="48" t="s">
        <v>396</v>
      </c>
      <c r="E64" s="49" t="str">
        <f t="shared" si="0"/>
        <v>614</v>
      </c>
      <c r="F64" s="73"/>
    </row>
    <row r="65" spans="2:6" ht="69.95" customHeight="1">
      <c r="B65" s="61" t="s">
        <v>122</v>
      </c>
      <c r="C65" s="46">
        <v>693</v>
      </c>
      <c r="D65" s="51">
        <v>50</v>
      </c>
      <c r="E65" s="49">
        <f t="shared" si="0"/>
        <v>693</v>
      </c>
      <c r="F65" s="73" t="s">
        <v>35</v>
      </c>
    </row>
    <row r="66" spans="2:6" ht="102.75" customHeight="1">
      <c r="B66" s="77" t="s">
        <v>241</v>
      </c>
      <c r="C66" s="46" t="s">
        <v>240</v>
      </c>
      <c r="D66" s="51">
        <v>220</v>
      </c>
      <c r="E66" s="49" t="str">
        <f t="shared" si="0"/>
        <v>6FV</v>
      </c>
      <c r="F66" s="73" t="s">
        <v>694</v>
      </c>
    </row>
    <row r="67" spans="2:6" ht="102.75" customHeight="1">
      <c r="B67" s="77" t="s">
        <v>685</v>
      </c>
      <c r="C67" s="46" t="s">
        <v>633</v>
      </c>
      <c r="D67" s="48" t="s">
        <v>396</v>
      </c>
      <c r="E67" s="49" t="str">
        <f t="shared" si="0"/>
        <v>6Q2</v>
      </c>
      <c r="F67" s="73"/>
    </row>
    <row r="68" spans="2:6" ht="96.75" customHeight="1">
      <c r="B68" s="77" t="s">
        <v>689</v>
      </c>
      <c r="C68" s="46" t="s">
        <v>688</v>
      </c>
      <c r="D68" s="51">
        <v>1000</v>
      </c>
      <c r="E68" s="49" t="str">
        <f t="shared" ref="E68" si="2">C68</f>
        <v>6ZB</v>
      </c>
      <c r="F68" s="73"/>
    </row>
    <row r="69" spans="2:6" ht="69.95" customHeight="1">
      <c r="B69" s="61" t="s">
        <v>686</v>
      </c>
      <c r="C69" s="46" t="s">
        <v>296</v>
      </c>
      <c r="D69" s="48" t="s">
        <v>396</v>
      </c>
      <c r="E69" s="49" t="str">
        <f t="shared" si="0"/>
        <v>709</v>
      </c>
      <c r="F69" s="73"/>
    </row>
    <row r="70" spans="2:6" ht="69.95" customHeight="1">
      <c r="B70" s="61" t="s">
        <v>101</v>
      </c>
      <c r="C70" s="46">
        <v>718</v>
      </c>
      <c r="D70" s="51">
        <v>820</v>
      </c>
      <c r="E70" s="49">
        <f t="shared" si="0"/>
        <v>718</v>
      </c>
      <c r="F70" s="74" t="s">
        <v>709</v>
      </c>
    </row>
    <row r="71" spans="2:6" ht="69.95" customHeight="1">
      <c r="B71" s="61" t="s">
        <v>703</v>
      </c>
      <c r="C71" s="46" t="s">
        <v>300</v>
      </c>
      <c r="D71" s="48" t="s">
        <v>396</v>
      </c>
      <c r="E71" s="49" t="str">
        <f t="shared" si="0"/>
        <v>803</v>
      </c>
      <c r="F71" s="73"/>
    </row>
    <row r="72" spans="2:6" ht="69.95" customHeight="1">
      <c r="B72" s="61" t="s">
        <v>687</v>
      </c>
      <c r="C72" s="46">
        <v>823</v>
      </c>
      <c r="D72" s="48" t="s">
        <v>396</v>
      </c>
      <c r="E72" s="49">
        <f t="shared" si="0"/>
        <v>823</v>
      </c>
      <c r="F72" s="73"/>
    </row>
    <row r="73" spans="2:6" ht="69.95" customHeight="1">
      <c r="B73" s="61" t="s">
        <v>352</v>
      </c>
      <c r="C73" s="46" t="s">
        <v>301</v>
      </c>
      <c r="D73" s="48" t="s">
        <v>396</v>
      </c>
      <c r="E73" s="49" t="str">
        <f t="shared" si="0"/>
        <v>923</v>
      </c>
      <c r="F73" s="73"/>
    </row>
    <row r="74" spans="2:6" ht="69.95" customHeight="1">
      <c r="B74" s="61" t="s">
        <v>130</v>
      </c>
      <c r="C74" s="46">
        <v>926</v>
      </c>
      <c r="D74" s="51">
        <v>310</v>
      </c>
      <c r="E74" s="49">
        <f t="shared" si="0"/>
        <v>926</v>
      </c>
      <c r="F74" s="73"/>
    </row>
    <row r="75" spans="2:6" ht="69.95" customHeight="1">
      <c r="B75" s="61" t="s">
        <v>132</v>
      </c>
      <c r="C75" s="46" t="s">
        <v>131</v>
      </c>
      <c r="D75" s="48" t="s">
        <v>396</v>
      </c>
      <c r="E75" s="49" t="str">
        <f t="shared" si="0"/>
        <v>976</v>
      </c>
      <c r="F75" s="73"/>
    </row>
    <row r="76" spans="2:6" ht="69.95" customHeight="1">
      <c r="B76" s="126" t="s">
        <v>135</v>
      </c>
      <c r="C76" s="127" t="s">
        <v>134</v>
      </c>
      <c r="D76" s="128" t="s">
        <v>396</v>
      </c>
      <c r="E76" s="49" t="str">
        <f t="shared" si="0"/>
        <v>989</v>
      </c>
      <c r="F76" s="130"/>
    </row>
    <row r="77" spans="2:6" s="253" customFormat="1" ht="69.95" customHeight="1">
      <c r="B77" s="337" t="s">
        <v>350</v>
      </c>
      <c r="C77" s="337"/>
      <c r="D77" s="337"/>
      <c r="E77" s="337"/>
      <c r="F77" s="337"/>
    </row>
    <row r="78" spans="2:6" s="253" customFormat="1" ht="69.95" customHeight="1">
      <c r="B78" s="131" t="s">
        <v>317</v>
      </c>
      <c r="C78" s="46">
        <v>420</v>
      </c>
      <c r="D78" s="51">
        <v>720</v>
      </c>
      <c r="E78" s="49">
        <f t="shared" ref="E78:E79" si="3">C78</f>
        <v>420</v>
      </c>
      <c r="F78" s="73"/>
    </row>
    <row r="79" spans="2:6" s="253" customFormat="1" ht="69.95" customHeight="1">
      <c r="B79" s="61" t="s">
        <v>318</v>
      </c>
      <c r="C79" s="46">
        <v>421</v>
      </c>
      <c r="D79" s="51">
        <v>720</v>
      </c>
      <c r="E79" s="49">
        <f t="shared" si="3"/>
        <v>421</v>
      </c>
      <c r="F79" s="73"/>
    </row>
    <row r="80" spans="2:6" ht="69.95" customHeight="1">
      <c r="B80" s="61" t="s">
        <v>319</v>
      </c>
      <c r="C80" s="46" t="s">
        <v>279</v>
      </c>
      <c r="D80" s="51">
        <v>210</v>
      </c>
      <c r="E80" s="49" t="str">
        <f>C80</f>
        <v>431</v>
      </c>
      <c r="F80" s="73"/>
    </row>
    <row r="81" spans="2:6" ht="69.95" customHeight="1">
      <c r="B81" s="61" t="s">
        <v>320</v>
      </c>
      <c r="C81" s="222">
        <v>432</v>
      </c>
      <c r="D81" s="128" t="s">
        <v>396</v>
      </c>
      <c r="E81" s="49">
        <f>C81</f>
        <v>432</v>
      </c>
      <c r="F81" s="73"/>
    </row>
    <row r="82" spans="2:6" ht="69.95" customHeight="1">
      <c r="B82" s="61" t="s">
        <v>321</v>
      </c>
      <c r="C82" s="222">
        <v>433</v>
      </c>
      <c r="D82" s="51">
        <v>720</v>
      </c>
      <c r="E82" s="49">
        <f>C82</f>
        <v>433</v>
      </c>
      <c r="F82" s="73"/>
    </row>
    <row r="83" spans="2:6" s="253" customFormat="1" ht="69.95" customHeight="1">
      <c r="B83" s="337" t="s">
        <v>351</v>
      </c>
      <c r="C83" s="337"/>
      <c r="D83" s="337"/>
      <c r="E83" s="337"/>
      <c r="F83" s="337"/>
    </row>
    <row r="84" spans="2:6" ht="222" customHeight="1">
      <c r="B84" s="77" t="s">
        <v>690</v>
      </c>
      <c r="C84" s="46" t="s">
        <v>691</v>
      </c>
      <c r="D84" s="51">
        <v>1200</v>
      </c>
      <c r="E84" s="49" t="str">
        <f>C84</f>
        <v>7DB</v>
      </c>
      <c r="F84" s="74" t="s">
        <v>694</v>
      </c>
    </row>
    <row r="85" spans="2:6" ht="129.75" customHeight="1">
      <c r="B85" s="255" t="s">
        <v>719</v>
      </c>
      <c r="C85" s="46" t="s">
        <v>692</v>
      </c>
      <c r="D85" s="51">
        <v>830</v>
      </c>
      <c r="E85" s="49" t="str">
        <f>C85</f>
        <v>7D8</v>
      </c>
      <c r="F85" s="74" t="s">
        <v>720</v>
      </c>
    </row>
    <row r="86" spans="2:6" s="253" customFormat="1" ht="69.95" customHeight="1">
      <c r="B86" s="337" t="s">
        <v>326</v>
      </c>
      <c r="C86" s="337"/>
      <c r="D86" s="337"/>
      <c r="E86" s="337"/>
      <c r="F86" s="337"/>
    </row>
    <row r="87" spans="2:6" s="253" customFormat="1" ht="69.95" customHeight="1">
      <c r="B87" s="61" t="s">
        <v>699</v>
      </c>
      <c r="C87" s="46" t="s">
        <v>698</v>
      </c>
      <c r="D87" s="51">
        <v>560</v>
      </c>
      <c r="E87" s="49" t="str">
        <f t="shared" ref="E87:E96" si="4">C87</f>
        <v>4H5</v>
      </c>
      <c r="F87" s="73"/>
    </row>
    <row r="88" spans="2:6" s="253" customFormat="1" ht="69.95" customHeight="1">
      <c r="B88" s="61" t="s">
        <v>697</v>
      </c>
      <c r="C88" s="46" t="s">
        <v>696</v>
      </c>
      <c r="D88" s="51">
        <v>560</v>
      </c>
      <c r="E88" s="49" t="str">
        <f t="shared" si="4"/>
        <v>4SA</v>
      </c>
      <c r="F88" s="73"/>
    </row>
    <row r="89" spans="2:6" ht="69.95" customHeight="1">
      <c r="B89" s="61" t="s">
        <v>4</v>
      </c>
      <c r="C89" s="46" t="s">
        <v>251</v>
      </c>
      <c r="D89" s="51">
        <v>310</v>
      </c>
      <c r="E89" s="49" t="str">
        <f t="shared" si="4"/>
        <v>5B2</v>
      </c>
      <c r="F89" s="73"/>
    </row>
    <row r="90" spans="2:6" ht="69.95" customHeight="1">
      <c r="B90" s="61" t="s">
        <v>5</v>
      </c>
      <c r="C90" s="46" t="s">
        <v>374</v>
      </c>
      <c r="D90" s="51">
        <v>310</v>
      </c>
      <c r="E90" s="49" t="str">
        <f t="shared" si="4"/>
        <v>5CA</v>
      </c>
      <c r="F90" s="73"/>
    </row>
    <row r="91" spans="2:6" ht="69.95" customHeight="1">
      <c r="B91" s="61" t="s">
        <v>7</v>
      </c>
      <c r="C91" s="46" t="s">
        <v>375</v>
      </c>
      <c r="D91" s="51">
        <v>560</v>
      </c>
      <c r="E91" s="49" t="str">
        <f t="shared" si="4"/>
        <v>5CC</v>
      </c>
      <c r="F91" s="73"/>
    </row>
    <row r="92" spans="2:6" ht="69.95" customHeight="1">
      <c r="B92" s="61" t="s">
        <v>9</v>
      </c>
      <c r="C92" s="46" t="s">
        <v>8</v>
      </c>
      <c r="D92" s="51">
        <v>560</v>
      </c>
      <c r="E92" s="49" t="str">
        <f t="shared" si="4"/>
        <v>5CD</v>
      </c>
      <c r="F92" s="73"/>
    </row>
    <row r="93" spans="2:6" ht="69.95" customHeight="1">
      <c r="B93" s="61" t="s">
        <v>163</v>
      </c>
      <c r="C93" s="46" t="s">
        <v>376</v>
      </c>
      <c r="D93" s="51">
        <v>0</v>
      </c>
      <c r="E93" s="49" t="str">
        <f t="shared" si="4"/>
        <v>5CF</v>
      </c>
      <c r="F93" s="73"/>
    </row>
    <row r="94" spans="2:6" ht="69.95" customHeight="1">
      <c r="B94" s="61" t="s">
        <v>700</v>
      </c>
      <c r="C94" s="46" t="s">
        <v>380</v>
      </c>
      <c r="D94" s="51">
        <v>560</v>
      </c>
      <c r="E94" s="49" t="str">
        <f t="shared" si="4"/>
        <v>5DN</v>
      </c>
      <c r="F94" s="73"/>
    </row>
    <row r="95" spans="2:6" ht="69.95" customHeight="1">
      <c r="B95" s="61" t="s">
        <v>701</v>
      </c>
      <c r="C95" s="46" t="s">
        <v>644</v>
      </c>
      <c r="D95" s="51">
        <v>560</v>
      </c>
      <c r="E95" s="49" t="str">
        <f t="shared" si="4"/>
        <v>5DP</v>
      </c>
      <c r="F95" s="73"/>
    </row>
    <row r="96" spans="2:6" ht="69.95" customHeight="1">
      <c r="B96" s="61" t="s">
        <v>12</v>
      </c>
      <c r="C96" s="46" t="s">
        <v>291</v>
      </c>
      <c r="D96" s="51">
        <v>560</v>
      </c>
      <c r="E96" s="49" t="str">
        <f t="shared" si="4"/>
        <v>58B</v>
      </c>
      <c r="F96" s="73"/>
    </row>
    <row r="97" spans="2:6" ht="69.95" customHeight="1">
      <c r="B97" s="61" t="s">
        <v>6</v>
      </c>
      <c r="C97" s="46" t="s">
        <v>259</v>
      </c>
      <c r="D97" s="51">
        <v>560</v>
      </c>
      <c r="E97" s="49" t="str">
        <f>C97</f>
        <v>210</v>
      </c>
      <c r="F97" s="73"/>
    </row>
    <row r="98" spans="2:6" ht="69.95" customHeight="1" thickBot="1">
      <c r="B98" s="61" t="s">
        <v>10</v>
      </c>
      <c r="C98" s="46" t="s">
        <v>265</v>
      </c>
      <c r="D98" s="51">
        <v>2600</v>
      </c>
      <c r="E98" s="49" t="str">
        <f>C98</f>
        <v>270</v>
      </c>
      <c r="F98" s="73"/>
    </row>
    <row r="99" spans="2:6" s="253" customFormat="1" ht="44.25" customHeight="1">
      <c r="B99" s="38" t="s">
        <v>405</v>
      </c>
      <c r="C99" s="39"/>
      <c r="D99" s="39"/>
      <c r="E99" s="27"/>
      <c r="F99" s="35"/>
    </row>
    <row r="100" spans="2:6" s="253" customFormat="1" ht="30.75" thickBot="1">
      <c r="B100" s="28" t="s">
        <v>413</v>
      </c>
      <c r="C100" s="29"/>
      <c r="D100" s="29"/>
      <c r="E100" s="36"/>
      <c r="F100" s="37"/>
    </row>
    <row r="101" spans="2:6" ht="15"/>
    <row r="102" spans="2:6" ht="15"/>
    <row r="103" spans="2:6" ht="15"/>
    <row r="104" spans="2:6" ht="15"/>
    <row r="105" spans="2:6" ht="15"/>
    <row r="106" spans="2:6" ht="15"/>
    <row r="107" spans="2:6" ht="15"/>
    <row r="108" spans="2:6" ht="15"/>
    <row r="109" spans="2:6" ht="15"/>
    <row r="110" spans="2:6" ht="15"/>
    <row r="111" spans="2:6" ht="15"/>
    <row r="112" spans="2:6"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sheetData>
  <mergeCells count="9">
    <mergeCell ref="B1:C5"/>
    <mergeCell ref="E1:F5"/>
    <mergeCell ref="B6:C6"/>
    <mergeCell ref="E6:F6"/>
    <mergeCell ref="B77:F77"/>
    <mergeCell ref="B83:F83"/>
    <mergeCell ref="B86:F86"/>
    <mergeCell ref="B7:C7"/>
    <mergeCell ref="E7:F7"/>
  </mergeCells>
  <conditionalFormatting sqref="D84 D6 D9:D16 D56:D60 D64 D67 D75:D76 D80 D71:D73 D69 D35:D54 D89:D98 D18:D33">
    <cfRule type="cellIs" dxfId="219" priority="21" stopIfTrue="1" operator="equal">
      <formula>"?"</formula>
    </cfRule>
  </conditionalFormatting>
  <conditionalFormatting sqref="D34">
    <cfRule type="cellIs" dxfId="218" priority="20" stopIfTrue="1" operator="equal">
      <formula>"?"</formula>
    </cfRule>
  </conditionalFormatting>
  <conditionalFormatting sqref="D78:D79">
    <cfRule type="cellIs" dxfId="217" priority="18" stopIfTrue="1" operator="equal">
      <formula>"?"</formula>
    </cfRule>
  </conditionalFormatting>
  <conditionalFormatting sqref="D82">
    <cfRule type="cellIs" dxfId="216" priority="17" stopIfTrue="1" operator="equal">
      <formula>"?"</formula>
    </cfRule>
  </conditionalFormatting>
  <conditionalFormatting sqref="D81">
    <cfRule type="cellIs" dxfId="215" priority="16" stopIfTrue="1" operator="equal">
      <formula>"?"</formula>
    </cfRule>
  </conditionalFormatting>
  <conditionalFormatting sqref="D85">
    <cfRule type="cellIs" dxfId="214" priority="15" stopIfTrue="1" operator="equal">
      <formula>"?"</formula>
    </cfRule>
  </conditionalFormatting>
  <conditionalFormatting sqref="D88">
    <cfRule type="cellIs" dxfId="213" priority="14" stopIfTrue="1" operator="equal">
      <formula>"?"</formula>
    </cfRule>
  </conditionalFormatting>
  <conditionalFormatting sqref="D87">
    <cfRule type="cellIs" dxfId="212" priority="13" stopIfTrue="1" operator="equal">
      <formula>"?"</formula>
    </cfRule>
  </conditionalFormatting>
  <conditionalFormatting sqref="D55">
    <cfRule type="cellIs" dxfId="211" priority="12" stopIfTrue="1" operator="equal">
      <formula>"?"</formula>
    </cfRule>
  </conditionalFormatting>
  <conditionalFormatting sqref="D61">
    <cfRule type="cellIs" dxfId="210" priority="11" stopIfTrue="1" operator="equal">
      <formula>"?"</formula>
    </cfRule>
  </conditionalFormatting>
  <conditionalFormatting sqref="D62">
    <cfRule type="cellIs" dxfId="209" priority="10" stopIfTrue="1" operator="equal">
      <formula>"?"</formula>
    </cfRule>
  </conditionalFormatting>
  <conditionalFormatting sqref="D63">
    <cfRule type="cellIs" dxfId="208" priority="9" stopIfTrue="1" operator="equal">
      <formula>"?"</formula>
    </cfRule>
  </conditionalFormatting>
  <conditionalFormatting sqref="D65">
    <cfRule type="cellIs" dxfId="207" priority="8" stopIfTrue="1" operator="equal">
      <formula>"?"</formula>
    </cfRule>
  </conditionalFormatting>
  <conditionalFormatting sqref="D66">
    <cfRule type="cellIs" dxfId="206" priority="7" stopIfTrue="1" operator="equal">
      <formula>"?"</formula>
    </cfRule>
  </conditionalFormatting>
  <conditionalFormatting sqref="D68">
    <cfRule type="cellIs" dxfId="205" priority="6" stopIfTrue="1" operator="equal">
      <formula>"?"</formula>
    </cfRule>
  </conditionalFormatting>
  <conditionalFormatting sqref="D70">
    <cfRule type="cellIs" dxfId="204" priority="5" stopIfTrue="1" operator="equal">
      <formula>"?"</formula>
    </cfRule>
  </conditionalFormatting>
  <conditionalFormatting sqref="D74">
    <cfRule type="cellIs" dxfId="203" priority="4" stopIfTrue="1" operator="equal">
      <formula>"?"</formula>
    </cfRule>
  </conditionalFormatting>
  <conditionalFormatting sqref="D17">
    <cfRule type="cellIs" dxfId="202" priority="3"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8" fitToHeight="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8"/>
  <sheetViews>
    <sheetView view="pageBreakPreview" topLeftCell="B1" zoomScale="27" zoomScaleNormal="100" workbookViewId="0">
      <selection activeCell="B86" sqref="B86:F86"/>
    </sheetView>
  </sheetViews>
  <sheetFormatPr defaultColWidth="28" defaultRowHeight="52.5" customHeight="1"/>
  <cols>
    <col min="1" max="1" width="15" style="23" hidden="1" customWidth="1"/>
    <col min="2" max="2" width="221.5703125" style="23" customWidth="1"/>
    <col min="3" max="3" width="21.42578125" style="23" customWidth="1"/>
    <col min="4" max="4" width="50.7109375" style="23" customWidth="1"/>
    <col min="5" max="5" width="20.5703125" style="23" customWidth="1"/>
    <col min="6" max="6" width="231.140625" style="23" customWidth="1"/>
    <col min="7" max="16384" width="28" style="23"/>
  </cols>
  <sheetData>
    <row r="1" spans="2:6" s="253" customFormat="1" ht="61.5" customHeight="1">
      <c r="B1" s="310" t="s">
        <v>468</v>
      </c>
      <c r="C1" s="311"/>
      <c r="D1" s="58" t="s">
        <v>469</v>
      </c>
      <c r="E1" s="314"/>
      <c r="F1" s="315"/>
    </row>
    <row r="2" spans="2:6" s="253" customFormat="1" ht="108" customHeight="1">
      <c r="B2" s="312"/>
      <c r="C2" s="313"/>
      <c r="D2" s="55" t="s">
        <v>470</v>
      </c>
      <c r="E2" s="316"/>
      <c r="F2" s="317"/>
    </row>
    <row r="3" spans="2:6" s="253" customFormat="1" ht="72" customHeight="1">
      <c r="B3" s="312"/>
      <c r="C3" s="313"/>
      <c r="D3" s="55">
        <v>1368</v>
      </c>
      <c r="E3" s="316"/>
      <c r="F3" s="317"/>
    </row>
    <row r="4" spans="2:6" s="253" customFormat="1" ht="69" customHeight="1">
      <c r="B4" s="312"/>
      <c r="C4" s="313"/>
      <c r="D4" s="55" t="s">
        <v>347</v>
      </c>
      <c r="E4" s="316"/>
      <c r="F4" s="317"/>
    </row>
    <row r="5" spans="2:6" s="253" customFormat="1" ht="61.5" customHeight="1">
      <c r="B5" s="312"/>
      <c r="C5" s="313"/>
      <c r="D5" s="56" t="s">
        <v>349</v>
      </c>
      <c r="E5" s="316"/>
      <c r="F5" s="317"/>
    </row>
    <row r="6" spans="2:6" s="41" customFormat="1" ht="69.75" customHeight="1">
      <c r="B6" s="318" t="s">
        <v>392</v>
      </c>
      <c r="C6" s="319"/>
      <c r="D6" s="42">
        <v>20500</v>
      </c>
      <c r="E6" s="320"/>
      <c r="F6" s="321"/>
    </row>
    <row r="7" spans="2:6" s="41" customFormat="1" ht="66.75" customHeight="1">
      <c r="B7" s="325" t="s">
        <v>204</v>
      </c>
      <c r="C7" s="326"/>
      <c r="D7" s="43" t="s">
        <v>739</v>
      </c>
      <c r="E7" s="320"/>
      <c r="F7" s="321"/>
    </row>
    <row r="8" spans="2:6" ht="60" customHeight="1">
      <c r="B8" s="59" t="s">
        <v>342</v>
      </c>
      <c r="C8" s="44" t="s">
        <v>394</v>
      </c>
      <c r="D8" s="45"/>
      <c r="E8" s="44" t="s">
        <v>394</v>
      </c>
      <c r="F8" s="60" t="s">
        <v>341</v>
      </c>
    </row>
    <row r="9" spans="2:6" ht="69.95" customHeight="1">
      <c r="B9" s="61" t="s">
        <v>40</v>
      </c>
      <c r="C9" s="46"/>
      <c r="D9" s="48" t="s">
        <v>396</v>
      </c>
      <c r="E9" s="49"/>
      <c r="F9" s="73"/>
    </row>
    <row r="10" spans="2:6" ht="69.95" customHeight="1">
      <c r="B10" s="61" t="s">
        <v>421</v>
      </c>
      <c r="C10" s="46"/>
      <c r="D10" s="48" t="s">
        <v>396</v>
      </c>
      <c r="E10" s="49"/>
      <c r="F10" s="73"/>
    </row>
    <row r="11" spans="2:6" ht="69.95" customHeight="1">
      <c r="B11" s="61" t="s">
        <v>99</v>
      </c>
      <c r="C11" s="46"/>
      <c r="D11" s="48" t="s">
        <v>396</v>
      </c>
      <c r="E11" s="49"/>
      <c r="F11" s="73"/>
    </row>
    <row r="12" spans="2:6" ht="69.95" customHeight="1">
      <c r="B12" s="61" t="s">
        <v>62</v>
      </c>
      <c r="C12" s="46"/>
      <c r="D12" s="48" t="s">
        <v>396</v>
      </c>
      <c r="E12" s="49"/>
      <c r="F12" s="73"/>
    </row>
    <row r="13" spans="2:6" ht="69.95" customHeight="1">
      <c r="B13" s="61" t="s">
        <v>63</v>
      </c>
      <c r="C13" s="46"/>
      <c r="D13" s="48" t="s">
        <v>396</v>
      </c>
      <c r="E13" s="49"/>
      <c r="F13" s="73"/>
    </row>
    <row r="14" spans="2:6" ht="69.95" customHeight="1">
      <c r="B14" s="61" t="s">
        <v>334</v>
      </c>
      <c r="C14" s="46" t="s">
        <v>398</v>
      </c>
      <c r="D14" s="48" t="s">
        <v>396</v>
      </c>
      <c r="E14" s="49" t="str">
        <f t="shared" ref="E14:E76" si="0">C14</f>
        <v>009</v>
      </c>
      <c r="F14" s="73"/>
    </row>
    <row r="15" spans="2:6" ht="69.95" customHeight="1">
      <c r="B15" s="61" t="s">
        <v>303</v>
      </c>
      <c r="C15" s="46" t="s">
        <v>415</v>
      </c>
      <c r="D15" s="48" t="s">
        <v>396</v>
      </c>
      <c r="E15" s="49" t="str">
        <f t="shared" si="0"/>
        <v>023</v>
      </c>
      <c r="F15" s="73"/>
    </row>
    <row r="16" spans="2:6" ht="69.95" customHeight="1">
      <c r="B16" s="61" t="s">
        <v>387</v>
      </c>
      <c r="C16" s="46" t="s">
        <v>399</v>
      </c>
      <c r="D16" s="48" t="s">
        <v>396</v>
      </c>
      <c r="E16" s="49" t="str">
        <f t="shared" si="0"/>
        <v>025</v>
      </c>
      <c r="F16" s="73"/>
    </row>
    <row r="17" spans="2:6" ht="69.95" customHeight="1">
      <c r="B17" s="61" t="s">
        <v>71</v>
      </c>
      <c r="C17" s="54" t="s">
        <v>151</v>
      </c>
      <c r="D17" s="51">
        <v>130</v>
      </c>
      <c r="E17" s="49" t="str">
        <f t="shared" si="0"/>
        <v>018</v>
      </c>
      <c r="F17" s="73"/>
    </row>
    <row r="18" spans="2:6" ht="69.95" customHeight="1">
      <c r="B18" s="61" t="s">
        <v>100</v>
      </c>
      <c r="C18" s="46" t="s">
        <v>255</v>
      </c>
      <c r="D18" s="48" t="s">
        <v>396</v>
      </c>
      <c r="E18" s="49" t="str">
        <f t="shared" si="0"/>
        <v>028</v>
      </c>
      <c r="F18" s="73"/>
    </row>
    <row r="19" spans="2:6" ht="102.75" customHeight="1">
      <c r="B19" s="77" t="s">
        <v>119</v>
      </c>
      <c r="C19" s="46" t="s">
        <v>400</v>
      </c>
      <c r="D19" s="48" t="s">
        <v>396</v>
      </c>
      <c r="E19" s="49" t="str">
        <f t="shared" si="0"/>
        <v>041</v>
      </c>
      <c r="F19" s="73"/>
    </row>
    <row r="20" spans="2:6" ht="69.95" customHeight="1">
      <c r="B20" s="61" t="s">
        <v>169</v>
      </c>
      <c r="C20" s="54" t="s">
        <v>168</v>
      </c>
      <c r="D20" s="48" t="s">
        <v>396</v>
      </c>
      <c r="E20" s="49" t="str">
        <f t="shared" si="0"/>
        <v>052</v>
      </c>
      <c r="F20" s="73"/>
    </row>
    <row r="21" spans="2:6" ht="69.95" customHeight="1">
      <c r="B21" s="61" t="s">
        <v>451</v>
      </c>
      <c r="C21" s="54" t="s">
        <v>452</v>
      </c>
      <c r="D21" s="51">
        <v>40</v>
      </c>
      <c r="E21" s="49" t="str">
        <f t="shared" si="0"/>
        <v>064</v>
      </c>
      <c r="F21" s="73" t="s">
        <v>476</v>
      </c>
    </row>
    <row r="22" spans="2:6" ht="69.95" customHeight="1">
      <c r="B22" s="61" t="s">
        <v>138</v>
      </c>
      <c r="C22" s="54" t="s">
        <v>449</v>
      </c>
      <c r="D22" s="51">
        <v>160</v>
      </c>
      <c r="E22" s="49" t="str">
        <f t="shared" si="0"/>
        <v>070</v>
      </c>
      <c r="F22" s="73"/>
    </row>
    <row r="23" spans="2:6" ht="69.95" customHeight="1">
      <c r="B23" s="61" t="s">
        <v>401</v>
      </c>
      <c r="C23" s="46" t="s">
        <v>402</v>
      </c>
      <c r="D23" s="51">
        <v>210</v>
      </c>
      <c r="E23" s="49" t="str">
        <f t="shared" si="0"/>
        <v>097</v>
      </c>
      <c r="F23" s="73"/>
    </row>
    <row r="24" spans="2:6" ht="69.95" customHeight="1">
      <c r="B24" s="61" t="s">
        <v>420</v>
      </c>
      <c r="C24" s="46">
        <v>102</v>
      </c>
      <c r="D24" s="51">
        <v>160</v>
      </c>
      <c r="E24" s="49">
        <f t="shared" si="0"/>
        <v>102</v>
      </c>
      <c r="F24" s="73" t="s">
        <v>704</v>
      </c>
    </row>
    <row r="25" spans="2:6" ht="69.95" customHeight="1">
      <c r="B25" s="61" t="s">
        <v>304</v>
      </c>
      <c r="C25" s="46" t="s">
        <v>257</v>
      </c>
      <c r="D25" s="51">
        <v>160</v>
      </c>
      <c r="E25" s="49" t="str">
        <f t="shared" si="0"/>
        <v>132</v>
      </c>
      <c r="F25" s="73"/>
    </row>
    <row r="26" spans="2:6" ht="69.95" customHeight="1">
      <c r="B26" s="61" t="s">
        <v>252</v>
      </c>
      <c r="C26" s="46">
        <v>140</v>
      </c>
      <c r="D26" s="51">
        <v>560</v>
      </c>
      <c r="E26" s="49">
        <f t="shared" si="0"/>
        <v>140</v>
      </c>
      <c r="F26" s="73" t="s">
        <v>477</v>
      </c>
    </row>
    <row r="27" spans="2:6" ht="69.95" customHeight="1">
      <c r="B27" s="61" t="s">
        <v>412</v>
      </c>
      <c r="C27" s="46">
        <v>177</v>
      </c>
      <c r="D27" s="51">
        <v>1000</v>
      </c>
      <c r="E27" s="49">
        <f t="shared" si="0"/>
        <v>177</v>
      </c>
      <c r="F27" s="74" t="s">
        <v>767</v>
      </c>
    </row>
    <row r="28" spans="2:6" ht="69.95" customHeight="1">
      <c r="B28" s="61" t="s">
        <v>305</v>
      </c>
      <c r="C28" s="46" t="s">
        <v>258</v>
      </c>
      <c r="D28" s="48" t="s">
        <v>396</v>
      </c>
      <c r="E28" s="49" t="str">
        <f t="shared" si="0"/>
        <v>195</v>
      </c>
      <c r="F28" s="73"/>
    </row>
    <row r="29" spans="2:6" ht="69.95" customHeight="1">
      <c r="B29" s="61" t="s">
        <v>140</v>
      </c>
      <c r="C29" s="46" t="s">
        <v>262</v>
      </c>
      <c r="D29" s="51">
        <v>310</v>
      </c>
      <c r="E29" s="49" t="str">
        <f t="shared" si="0"/>
        <v>213</v>
      </c>
      <c r="F29" s="73" t="s">
        <v>213</v>
      </c>
    </row>
    <row r="30" spans="2:6" ht="69.95" customHeight="1">
      <c r="B30" s="61" t="s">
        <v>308</v>
      </c>
      <c r="C30" s="46">
        <v>230</v>
      </c>
      <c r="D30" s="51">
        <v>720</v>
      </c>
      <c r="E30" s="49">
        <f t="shared" si="0"/>
        <v>230</v>
      </c>
      <c r="F30" s="73" t="s">
        <v>679</v>
      </c>
    </row>
    <row r="31" spans="2:6" ht="69.95" customHeight="1">
      <c r="B31" s="61" t="s">
        <v>242</v>
      </c>
      <c r="C31" s="46">
        <v>275</v>
      </c>
      <c r="D31" s="51">
        <v>170</v>
      </c>
      <c r="E31" s="49">
        <f t="shared" si="0"/>
        <v>275</v>
      </c>
      <c r="F31" s="73"/>
    </row>
    <row r="32" spans="2:6" ht="69.95" customHeight="1">
      <c r="B32" s="61" t="s">
        <v>309</v>
      </c>
      <c r="C32" s="46" t="s">
        <v>267</v>
      </c>
      <c r="D32" s="48" t="s">
        <v>396</v>
      </c>
      <c r="E32" s="49" t="str">
        <f t="shared" si="0"/>
        <v>320</v>
      </c>
      <c r="F32" s="73"/>
    </row>
    <row r="33" spans="2:6" ht="69.95" customHeight="1">
      <c r="B33" s="61" t="s">
        <v>47</v>
      </c>
      <c r="C33" s="46">
        <v>321</v>
      </c>
      <c r="D33" s="51">
        <v>310</v>
      </c>
      <c r="E33" s="49">
        <f t="shared" si="0"/>
        <v>321</v>
      </c>
      <c r="F33" s="73"/>
    </row>
    <row r="34" spans="2:6" ht="69.95" customHeight="1">
      <c r="B34" s="61" t="s">
        <v>680</v>
      </c>
      <c r="C34" s="46">
        <v>347</v>
      </c>
      <c r="D34" s="51">
        <v>160</v>
      </c>
      <c r="E34" s="49">
        <f t="shared" si="0"/>
        <v>347</v>
      </c>
      <c r="F34" s="73"/>
    </row>
    <row r="35" spans="2:6" ht="69.95" customHeight="1">
      <c r="B35" s="61" t="s">
        <v>681</v>
      </c>
      <c r="C35" s="46">
        <v>365</v>
      </c>
      <c r="D35" s="48" t="s">
        <v>396</v>
      </c>
      <c r="E35" s="49">
        <f t="shared" si="0"/>
        <v>365</v>
      </c>
      <c r="F35" s="73"/>
    </row>
    <row r="36" spans="2:6" ht="69.95" customHeight="1">
      <c r="B36" s="61" t="s">
        <v>406</v>
      </c>
      <c r="C36" s="46">
        <v>377</v>
      </c>
      <c r="D36" s="51">
        <v>310</v>
      </c>
      <c r="E36" s="49">
        <f t="shared" si="0"/>
        <v>377</v>
      </c>
      <c r="F36" s="74" t="s">
        <v>695</v>
      </c>
    </row>
    <row r="37" spans="2:6" ht="69.95" customHeight="1">
      <c r="B37" s="61" t="s">
        <v>48</v>
      </c>
      <c r="C37" s="46" t="s">
        <v>272</v>
      </c>
      <c r="D37" s="48" t="s">
        <v>396</v>
      </c>
      <c r="E37" s="49" t="str">
        <f t="shared" si="0"/>
        <v>392</v>
      </c>
      <c r="F37" s="73"/>
    </row>
    <row r="38" spans="2:6" ht="69.95" customHeight="1">
      <c r="B38" s="61" t="s">
        <v>142</v>
      </c>
      <c r="C38" s="46">
        <v>400</v>
      </c>
      <c r="D38" s="51">
        <v>1220</v>
      </c>
      <c r="E38" s="49">
        <f t="shared" si="0"/>
        <v>400</v>
      </c>
      <c r="F38" s="73" t="s">
        <v>706</v>
      </c>
    </row>
    <row r="39" spans="2:6" ht="69.95" customHeight="1">
      <c r="B39" s="61" t="s">
        <v>422</v>
      </c>
      <c r="C39" s="46" t="s">
        <v>275</v>
      </c>
      <c r="D39" s="51">
        <v>260</v>
      </c>
      <c r="E39" s="49" t="str">
        <f t="shared" si="0"/>
        <v>416</v>
      </c>
      <c r="F39" s="73"/>
    </row>
    <row r="40" spans="2:6" ht="69.95" customHeight="1">
      <c r="B40" s="61" t="s">
        <v>245</v>
      </c>
      <c r="C40" s="46" t="s">
        <v>682</v>
      </c>
      <c r="D40" s="51">
        <v>220</v>
      </c>
      <c r="E40" s="49" t="str">
        <f t="shared" si="0"/>
        <v>40Υ</v>
      </c>
      <c r="F40" s="73" t="s">
        <v>246</v>
      </c>
    </row>
    <row r="41" spans="2:6" ht="69.95" customHeight="1">
      <c r="B41" s="61" t="s">
        <v>316</v>
      </c>
      <c r="C41" s="46" t="s">
        <v>278</v>
      </c>
      <c r="D41" s="48" t="s">
        <v>396</v>
      </c>
      <c r="E41" s="49" t="str">
        <f t="shared" si="0"/>
        <v>42F</v>
      </c>
      <c r="F41" s="73"/>
    </row>
    <row r="42" spans="2:6" ht="69.95" customHeight="1">
      <c r="B42" s="61" t="s">
        <v>328</v>
      </c>
      <c r="C42" s="46" t="s">
        <v>284</v>
      </c>
      <c r="D42" s="48" t="s">
        <v>396</v>
      </c>
      <c r="E42" s="49" t="str">
        <f t="shared" si="0"/>
        <v>48F</v>
      </c>
      <c r="F42" s="73"/>
    </row>
    <row r="43" spans="2:6" ht="69.95" customHeight="1">
      <c r="B43" s="61" t="s">
        <v>146</v>
      </c>
      <c r="C43" s="46">
        <v>452</v>
      </c>
      <c r="D43" s="51">
        <v>210</v>
      </c>
      <c r="E43" s="49">
        <f t="shared" si="0"/>
        <v>452</v>
      </c>
      <c r="F43" s="73" t="s">
        <v>0</v>
      </c>
    </row>
    <row r="44" spans="2:6" ht="69.95" customHeight="1">
      <c r="B44" s="61" t="s">
        <v>322</v>
      </c>
      <c r="C44" s="46">
        <v>454</v>
      </c>
      <c r="D44" s="51">
        <v>90</v>
      </c>
      <c r="E44" s="49">
        <f t="shared" si="0"/>
        <v>454</v>
      </c>
      <c r="F44" s="73" t="s">
        <v>34</v>
      </c>
    </row>
    <row r="45" spans="2:6" ht="69.95" customHeight="1">
      <c r="B45" s="61" t="s">
        <v>143</v>
      </c>
      <c r="C45" s="46" t="s">
        <v>454</v>
      </c>
      <c r="D45" s="51">
        <v>160</v>
      </c>
      <c r="E45" s="49" t="str">
        <f t="shared" si="0"/>
        <v>4CS</v>
      </c>
      <c r="F45" s="73"/>
    </row>
    <row r="46" spans="2:6" ht="69.95" customHeight="1">
      <c r="B46" s="61" t="s">
        <v>158</v>
      </c>
      <c r="C46" s="46" t="s">
        <v>41</v>
      </c>
      <c r="D46" s="51">
        <v>110</v>
      </c>
      <c r="E46" s="49" t="str">
        <f t="shared" si="0"/>
        <v>4GF</v>
      </c>
      <c r="F46" s="73"/>
    </row>
    <row r="47" spans="2:6" ht="69.95" customHeight="1">
      <c r="B47" s="61" t="s">
        <v>314</v>
      </c>
      <c r="C47" s="46" t="s">
        <v>414</v>
      </c>
      <c r="D47" s="51">
        <v>210</v>
      </c>
      <c r="E47" s="49" t="str">
        <f t="shared" si="0"/>
        <v>4MP</v>
      </c>
      <c r="F47" s="73"/>
    </row>
    <row r="48" spans="2:6" ht="69.95" customHeight="1">
      <c r="B48" s="61" t="s">
        <v>315</v>
      </c>
      <c r="C48" s="46" t="s">
        <v>285</v>
      </c>
      <c r="D48" s="51">
        <v>160</v>
      </c>
      <c r="E48" s="49" t="str">
        <f t="shared" si="0"/>
        <v>4MQ</v>
      </c>
      <c r="F48" s="73"/>
    </row>
    <row r="49" spans="2:6" ht="69.95" customHeight="1">
      <c r="B49" s="61" t="s">
        <v>218</v>
      </c>
      <c r="C49" s="46" t="s">
        <v>460</v>
      </c>
      <c r="D49" s="51">
        <v>100</v>
      </c>
      <c r="E49" s="49" t="str">
        <f t="shared" si="0"/>
        <v>4RR</v>
      </c>
      <c r="F49" s="73" t="s">
        <v>707</v>
      </c>
    </row>
    <row r="50" spans="2:6" ht="69.95" customHeight="1">
      <c r="B50" s="61" t="s">
        <v>98</v>
      </c>
      <c r="C50" s="46" t="s">
        <v>385</v>
      </c>
      <c r="D50" s="51">
        <v>410</v>
      </c>
      <c r="E50" s="49" t="str">
        <f t="shared" si="0"/>
        <v>4SU</v>
      </c>
      <c r="F50" s="74" t="s">
        <v>695</v>
      </c>
    </row>
    <row r="51" spans="2:6" ht="69.95" customHeight="1">
      <c r="B51" s="61" t="s">
        <v>702</v>
      </c>
      <c r="C51" s="46" t="s">
        <v>286</v>
      </c>
      <c r="D51" s="51">
        <v>0</v>
      </c>
      <c r="E51" s="49" t="str">
        <f t="shared" si="0"/>
        <v>4UE</v>
      </c>
      <c r="F51" s="74" t="s">
        <v>695</v>
      </c>
    </row>
    <row r="52" spans="2:6" ht="69.95" customHeight="1">
      <c r="B52" s="61" t="s">
        <v>220</v>
      </c>
      <c r="C52" s="46" t="s">
        <v>367</v>
      </c>
      <c r="D52" s="51">
        <v>100</v>
      </c>
      <c r="E52" s="49" t="str">
        <f t="shared" si="0"/>
        <v>4YD</v>
      </c>
      <c r="F52" s="73"/>
    </row>
    <row r="53" spans="2:6" ht="69.95" customHeight="1">
      <c r="B53" s="61" t="s">
        <v>467</v>
      </c>
      <c r="C53" s="46" t="s">
        <v>466</v>
      </c>
      <c r="D53" s="51">
        <v>60</v>
      </c>
      <c r="E53" s="49" t="str">
        <f t="shared" si="0"/>
        <v>4YV</v>
      </c>
      <c r="F53" s="134" t="s">
        <v>212</v>
      </c>
    </row>
    <row r="54" spans="2:6" ht="69.95" customHeight="1">
      <c r="B54" s="61" t="s">
        <v>332</v>
      </c>
      <c r="C54" s="46" t="s">
        <v>287</v>
      </c>
      <c r="D54" s="48" t="s">
        <v>396</v>
      </c>
      <c r="E54" s="49" t="str">
        <f t="shared" si="0"/>
        <v>505</v>
      </c>
      <c r="F54" s="73"/>
    </row>
    <row r="55" spans="2:6" ht="69.95" customHeight="1">
      <c r="B55" s="61" t="s">
        <v>683</v>
      </c>
      <c r="C55" s="46">
        <v>508</v>
      </c>
      <c r="D55" s="51">
        <v>460</v>
      </c>
      <c r="E55" s="49">
        <f t="shared" si="0"/>
        <v>508</v>
      </c>
      <c r="F55" s="73" t="s">
        <v>708</v>
      </c>
    </row>
    <row r="56" spans="2:6" ht="69.95" customHeight="1">
      <c r="B56" s="61" t="s">
        <v>133</v>
      </c>
      <c r="C56" s="46" t="s">
        <v>289</v>
      </c>
      <c r="D56" s="48" t="s">
        <v>396</v>
      </c>
      <c r="E56" s="49" t="str">
        <f t="shared" si="0"/>
        <v>52A</v>
      </c>
      <c r="F56" s="73"/>
    </row>
    <row r="57" spans="2:6" ht="69.95" customHeight="1">
      <c r="B57" s="61" t="s">
        <v>118</v>
      </c>
      <c r="C57" s="46">
        <v>525</v>
      </c>
      <c r="D57" s="51">
        <v>110</v>
      </c>
      <c r="E57" s="49">
        <f t="shared" si="0"/>
        <v>525</v>
      </c>
      <c r="F57" s="73"/>
    </row>
    <row r="58" spans="2:6" ht="69.95" customHeight="1">
      <c r="B58" s="61" t="s">
        <v>117</v>
      </c>
      <c r="C58" s="46" t="s">
        <v>290</v>
      </c>
      <c r="D58" s="51">
        <v>260</v>
      </c>
      <c r="E58" s="49" t="str">
        <f t="shared" si="0"/>
        <v>52B</v>
      </c>
      <c r="F58" s="73" t="s">
        <v>708</v>
      </c>
    </row>
    <row r="59" spans="2:6" ht="97.5" customHeight="1">
      <c r="B59" s="77" t="s">
        <v>591</v>
      </c>
      <c r="C59" s="46" t="s">
        <v>51</v>
      </c>
      <c r="D59" s="51">
        <v>460</v>
      </c>
      <c r="E59" s="49" t="str">
        <f t="shared" si="0"/>
        <v>57J</v>
      </c>
      <c r="F59" s="73"/>
    </row>
    <row r="60" spans="2:6" ht="69.95" customHeight="1">
      <c r="B60" s="61" t="s">
        <v>167</v>
      </c>
      <c r="C60" s="46" t="s">
        <v>292</v>
      </c>
      <c r="D60" s="48" t="s">
        <v>396</v>
      </c>
      <c r="E60" s="49" t="str">
        <f t="shared" si="0"/>
        <v>5DE</v>
      </c>
      <c r="F60" s="73"/>
    </row>
    <row r="61" spans="2:6" ht="69.95" customHeight="1">
      <c r="B61" s="61" t="s">
        <v>631</v>
      </c>
      <c r="C61" s="46" t="s">
        <v>630</v>
      </c>
      <c r="D61" s="51">
        <v>50</v>
      </c>
      <c r="E61" s="49" t="str">
        <f t="shared" si="0"/>
        <v>5EM</v>
      </c>
      <c r="F61" s="73"/>
    </row>
    <row r="62" spans="2:6" ht="69.95" customHeight="1">
      <c r="B62" s="61" t="s">
        <v>684</v>
      </c>
      <c r="C62" s="46" t="s">
        <v>368</v>
      </c>
      <c r="D62" s="51">
        <v>100</v>
      </c>
      <c r="E62" s="49" t="str">
        <f t="shared" si="0"/>
        <v>5J8</v>
      </c>
      <c r="F62" s="73"/>
    </row>
    <row r="63" spans="2:6" ht="69.95" customHeight="1">
      <c r="B63" s="61" t="s">
        <v>113</v>
      </c>
      <c r="C63" s="46" t="s">
        <v>112</v>
      </c>
      <c r="D63" s="51">
        <v>40</v>
      </c>
      <c r="E63" s="49" t="str">
        <f t="shared" si="0"/>
        <v>5KW</v>
      </c>
      <c r="F63" s="73" t="s">
        <v>731</v>
      </c>
    </row>
    <row r="64" spans="2:6" ht="69.95" customHeight="1">
      <c r="B64" s="61" t="s">
        <v>160</v>
      </c>
      <c r="C64" s="46" t="s">
        <v>294</v>
      </c>
      <c r="D64" s="48" t="s">
        <v>396</v>
      </c>
      <c r="E64" s="49" t="str">
        <f t="shared" si="0"/>
        <v>614</v>
      </c>
      <c r="F64" s="73"/>
    </row>
    <row r="65" spans="2:6" ht="69.95" customHeight="1">
      <c r="B65" s="61" t="s">
        <v>122</v>
      </c>
      <c r="C65" s="46">
        <v>693</v>
      </c>
      <c r="D65" s="51">
        <v>50</v>
      </c>
      <c r="E65" s="49">
        <f t="shared" si="0"/>
        <v>693</v>
      </c>
      <c r="F65" s="73" t="s">
        <v>35</v>
      </c>
    </row>
    <row r="66" spans="2:6" ht="102.75" customHeight="1">
      <c r="B66" s="77" t="s">
        <v>241</v>
      </c>
      <c r="C66" s="46" t="s">
        <v>240</v>
      </c>
      <c r="D66" s="51">
        <v>220</v>
      </c>
      <c r="E66" s="49" t="str">
        <f t="shared" si="0"/>
        <v>6FV</v>
      </c>
      <c r="F66" s="73" t="s">
        <v>694</v>
      </c>
    </row>
    <row r="67" spans="2:6" ht="102.75" customHeight="1">
      <c r="B67" s="77" t="s">
        <v>685</v>
      </c>
      <c r="C67" s="46" t="s">
        <v>633</v>
      </c>
      <c r="D67" s="48" t="s">
        <v>396</v>
      </c>
      <c r="E67" s="49" t="str">
        <f t="shared" si="0"/>
        <v>6Q2</v>
      </c>
      <c r="F67" s="73"/>
    </row>
    <row r="68" spans="2:6" ht="96.75" customHeight="1">
      <c r="B68" s="77" t="s">
        <v>689</v>
      </c>
      <c r="C68" s="46" t="s">
        <v>688</v>
      </c>
      <c r="D68" s="51">
        <v>1000</v>
      </c>
      <c r="E68" s="49" t="str">
        <f t="shared" si="0"/>
        <v>6ZB</v>
      </c>
      <c r="F68" s="73"/>
    </row>
    <row r="69" spans="2:6" ht="69.95" customHeight="1">
      <c r="B69" s="61" t="s">
        <v>686</v>
      </c>
      <c r="C69" s="46" t="s">
        <v>296</v>
      </c>
      <c r="D69" s="48" t="s">
        <v>396</v>
      </c>
      <c r="E69" s="49" t="str">
        <f t="shared" si="0"/>
        <v>709</v>
      </c>
      <c r="F69" s="73"/>
    </row>
    <row r="70" spans="2:6" ht="69.95" customHeight="1">
      <c r="B70" s="61" t="s">
        <v>101</v>
      </c>
      <c r="C70" s="46">
        <v>718</v>
      </c>
      <c r="D70" s="51">
        <v>820</v>
      </c>
      <c r="E70" s="49">
        <f t="shared" si="0"/>
        <v>718</v>
      </c>
      <c r="F70" s="74" t="s">
        <v>709</v>
      </c>
    </row>
    <row r="71" spans="2:6" ht="69.95" customHeight="1">
      <c r="B71" s="61" t="s">
        <v>703</v>
      </c>
      <c r="C71" s="46" t="s">
        <v>300</v>
      </c>
      <c r="D71" s="48" t="s">
        <v>396</v>
      </c>
      <c r="E71" s="49" t="str">
        <f t="shared" si="0"/>
        <v>803</v>
      </c>
      <c r="F71" s="73"/>
    </row>
    <row r="72" spans="2:6" ht="69.95" customHeight="1">
      <c r="B72" s="61" t="s">
        <v>687</v>
      </c>
      <c r="C72" s="46">
        <v>823</v>
      </c>
      <c r="D72" s="48" t="s">
        <v>396</v>
      </c>
      <c r="E72" s="49">
        <f t="shared" si="0"/>
        <v>823</v>
      </c>
      <c r="F72" s="73"/>
    </row>
    <row r="73" spans="2:6" ht="69.95" customHeight="1">
      <c r="B73" s="61" t="s">
        <v>352</v>
      </c>
      <c r="C73" s="46" t="s">
        <v>301</v>
      </c>
      <c r="D73" s="48" t="s">
        <v>396</v>
      </c>
      <c r="E73" s="49" t="str">
        <f t="shared" si="0"/>
        <v>923</v>
      </c>
      <c r="F73" s="73"/>
    </row>
    <row r="74" spans="2:6" ht="69.95" customHeight="1">
      <c r="B74" s="61" t="s">
        <v>130</v>
      </c>
      <c r="C74" s="46">
        <v>926</v>
      </c>
      <c r="D74" s="51">
        <v>310</v>
      </c>
      <c r="E74" s="49">
        <f t="shared" si="0"/>
        <v>926</v>
      </c>
      <c r="F74" s="73"/>
    </row>
    <row r="75" spans="2:6" ht="69.95" customHeight="1">
      <c r="B75" s="61" t="s">
        <v>132</v>
      </c>
      <c r="C75" s="46" t="s">
        <v>131</v>
      </c>
      <c r="D75" s="48" t="s">
        <v>396</v>
      </c>
      <c r="E75" s="49" t="str">
        <f t="shared" si="0"/>
        <v>976</v>
      </c>
      <c r="F75" s="73"/>
    </row>
    <row r="76" spans="2:6" ht="69.95" customHeight="1">
      <c r="B76" s="126" t="s">
        <v>135</v>
      </c>
      <c r="C76" s="127" t="s">
        <v>134</v>
      </c>
      <c r="D76" s="128" t="s">
        <v>396</v>
      </c>
      <c r="E76" s="49" t="str">
        <f t="shared" si="0"/>
        <v>989</v>
      </c>
      <c r="F76" s="130"/>
    </row>
    <row r="77" spans="2:6" s="253" customFormat="1" ht="69.95" customHeight="1">
      <c r="B77" s="337" t="s">
        <v>350</v>
      </c>
      <c r="C77" s="337"/>
      <c r="D77" s="337"/>
      <c r="E77" s="337"/>
      <c r="F77" s="337"/>
    </row>
    <row r="78" spans="2:6" s="253" customFormat="1" ht="69.95" customHeight="1">
      <c r="B78" s="131" t="s">
        <v>317</v>
      </c>
      <c r="C78" s="46">
        <v>420</v>
      </c>
      <c r="D78" s="51">
        <v>720</v>
      </c>
      <c r="E78" s="49">
        <f t="shared" ref="E78:E79" si="1">C78</f>
        <v>420</v>
      </c>
      <c r="F78" s="73"/>
    </row>
    <row r="79" spans="2:6" s="253" customFormat="1" ht="69.95" customHeight="1">
      <c r="B79" s="61" t="s">
        <v>318</v>
      </c>
      <c r="C79" s="46">
        <v>421</v>
      </c>
      <c r="D79" s="51">
        <v>720</v>
      </c>
      <c r="E79" s="49">
        <f t="shared" si="1"/>
        <v>421</v>
      </c>
      <c r="F79" s="73"/>
    </row>
    <row r="80" spans="2:6" ht="69.95" customHeight="1">
      <c r="B80" s="61" t="s">
        <v>319</v>
      </c>
      <c r="C80" s="46" t="s">
        <v>279</v>
      </c>
      <c r="D80" s="51">
        <v>210</v>
      </c>
      <c r="E80" s="49" t="str">
        <f>C80</f>
        <v>431</v>
      </c>
      <c r="F80" s="73"/>
    </row>
    <row r="81" spans="2:6" ht="69.95" customHeight="1">
      <c r="B81" s="61" t="s">
        <v>320</v>
      </c>
      <c r="C81" s="222">
        <v>432</v>
      </c>
      <c r="D81" s="128" t="s">
        <v>396</v>
      </c>
      <c r="E81" s="49">
        <f>C81</f>
        <v>432</v>
      </c>
      <c r="F81" s="73"/>
    </row>
    <row r="82" spans="2:6" ht="69.95" customHeight="1">
      <c r="B82" s="61" t="s">
        <v>321</v>
      </c>
      <c r="C82" s="222">
        <v>433</v>
      </c>
      <c r="D82" s="51">
        <v>720</v>
      </c>
      <c r="E82" s="49">
        <f>C82</f>
        <v>433</v>
      </c>
      <c r="F82" s="73"/>
    </row>
    <row r="83" spans="2:6" s="253" customFormat="1" ht="69.95" customHeight="1">
      <c r="B83" s="337" t="s">
        <v>351</v>
      </c>
      <c r="C83" s="337"/>
      <c r="D83" s="337"/>
      <c r="E83" s="337"/>
      <c r="F83" s="337"/>
    </row>
    <row r="84" spans="2:6" ht="222" customHeight="1">
      <c r="B84" s="77" t="s">
        <v>690</v>
      </c>
      <c r="C84" s="46" t="s">
        <v>691</v>
      </c>
      <c r="D84" s="51">
        <v>1200</v>
      </c>
      <c r="E84" s="49" t="str">
        <f>C84</f>
        <v>7DB</v>
      </c>
      <c r="F84" s="74" t="s">
        <v>694</v>
      </c>
    </row>
    <row r="85" spans="2:6" ht="129.75" customHeight="1">
      <c r="B85" s="255" t="s">
        <v>693</v>
      </c>
      <c r="C85" s="46" t="s">
        <v>692</v>
      </c>
      <c r="D85" s="51">
        <v>830</v>
      </c>
      <c r="E85" s="49" t="str">
        <f>C85</f>
        <v>7D8</v>
      </c>
      <c r="F85" s="74" t="s">
        <v>720</v>
      </c>
    </row>
    <row r="86" spans="2:6" s="253" customFormat="1" ht="69.95" customHeight="1">
      <c r="B86" s="337" t="s">
        <v>326</v>
      </c>
      <c r="C86" s="337"/>
      <c r="D86" s="337"/>
      <c r="E86" s="337"/>
      <c r="F86" s="337"/>
    </row>
    <row r="87" spans="2:6" s="253" customFormat="1" ht="69.95" customHeight="1">
      <c r="B87" s="61" t="s">
        <v>699</v>
      </c>
      <c r="C87" s="46" t="s">
        <v>698</v>
      </c>
      <c r="D87" s="51">
        <v>560</v>
      </c>
      <c r="E87" s="49" t="str">
        <f t="shared" ref="E87:E96" si="2">C87</f>
        <v>4H5</v>
      </c>
      <c r="F87" s="73"/>
    </row>
    <row r="88" spans="2:6" s="253" customFormat="1" ht="69.95" customHeight="1">
      <c r="B88" s="61" t="s">
        <v>697</v>
      </c>
      <c r="C88" s="46" t="s">
        <v>696</v>
      </c>
      <c r="D88" s="51">
        <v>560</v>
      </c>
      <c r="E88" s="49" t="str">
        <f t="shared" si="2"/>
        <v>4SA</v>
      </c>
      <c r="F88" s="73"/>
    </row>
    <row r="89" spans="2:6" ht="69.95" customHeight="1">
      <c r="B89" s="61" t="s">
        <v>4</v>
      </c>
      <c r="C89" s="46" t="s">
        <v>251</v>
      </c>
      <c r="D89" s="51">
        <v>310</v>
      </c>
      <c r="E89" s="49" t="str">
        <f t="shared" si="2"/>
        <v>5B2</v>
      </c>
      <c r="F89" s="73"/>
    </row>
    <row r="90" spans="2:6" ht="69.95" customHeight="1">
      <c r="B90" s="61" t="s">
        <v>5</v>
      </c>
      <c r="C90" s="46" t="s">
        <v>374</v>
      </c>
      <c r="D90" s="51">
        <v>310</v>
      </c>
      <c r="E90" s="49" t="str">
        <f t="shared" si="2"/>
        <v>5CA</v>
      </c>
      <c r="F90" s="73"/>
    </row>
    <row r="91" spans="2:6" ht="69.95" customHeight="1">
      <c r="B91" s="61" t="s">
        <v>7</v>
      </c>
      <c r="C91" s="46" t="s">
        <v>375</v>
      </c>
      <c r="D91" s="51">
        <v>560</v>
      </c>
      <c r="E91" s="49" t="str">
        <f t="shared" si="2"/>
        <v>5CC</v>
      </c>
      <c r="F91" s="73"/>
    </row>
    <row r="92" spans="2:6" ht="69.95" customHeight="1">
      <c r="B92" s="61" t="s">
        <v>9</v>
      </c>
      <c r="C92" s="46" t="s">
        <v>8</v>
      </c>
      <c r="D92" s="51">
        <v>560</v>
      </c>
      <c r="E92" s="49" t="str">
        <f t="shared" si="2"/>
        <v>5CD</v>
      </c>
      <c r="F92" s="73"/>
    </row>
    <row r="93" spans="2:6" ht="69.95" customHeight="1">
      <c r="B93" s="61" t="s">
        <v>163</v>
      </c>
      <c r="C93" s="46" t="s">
        <v>376</v>
      </c>
      <c r="D93" s="51">
        <v>0</v>
      </c>
      <c r="E93" s="49" t="str">
        <f t="shared" si="2"/>
        <v>5CF</v>
      </c>
      <c r="F93" s="73"/>
    </row>
    <row r="94" spans="2:6" ht="69.95" customHeight="1">
      <c r="B94" s="61" t="s">
        <v>700</v>
      </c>
      <c r="C94" s="46" t="s">
        <v>380</v>
      </c>
      <c r="D94" s="51">
        <v>560</v>
      </c>
      <c r="E94" s="49" t="str">
        <f t="shared" si="2"/>
        <v>5DN</v>
      </c>
      <c r="F94" s="73"/>
    </row>
    <row r="95" spans="2:6" ht="69.95" customHeight="1">
      <c r="B95" s="61" t="s">
        <v>701</v>
      </c>
      <c r="C95" s="46" t="s">
        <v>644</v>
      </c>
      <c r="D95" s="51">
        <v>560</v>
      </c>
      <c r="E95" s="49" t="str">
        <f t="shared" si="2"/>
        <v>5DP</v>
      </c>
      <c r="F95" s="73"/>
    </row>
    <row r="96" spans="2:6" ht="69.95" customHeight="1">
      <c r="B96" s="61" t="s">
        <v>12</v>
      </c>
      <c r="C96" s="46" t="s">
        <v>291</v>
      </c>
      <c r="D96" s="51">
        <v>560</v>
      </c>
      <c r="E96" s="49" t="str">
        <f t="shared" si="2"/>
        <v>58B</v>
      </c>
      <c r="F96" s="73"/>
    </row>
    <row r="97" spans="2:6" ht="69.95" customHeight="1">
      <c r="B97" s="61" t="s">
        <v>6</v>
      </c>
      <c r="C97" s="46" t="s">
        <v>259</v>
      </c>
      <c r="D97" s="51">
        <v>560</v>
      </c>
      <c r="E97" s="49" t="str">
        <f>C97</f>
        <v>210</v>
      </c>
      <c r="F97" s="73"/>
    </row>
    <row r="98" spans="2:6" ht="69.95" customHeight="1" thickBot="1">
      <c r="B98" s="61" t="s">
        <v>10</v>
      </c>
      <c r="C98" s="46" t="s">
        <v>265</v>
      </c>
      <c r="D98" s="51">
        <v>2600</v>
      </c>
      <c r="E98" s="49" t="str">
        <f>C98</f>
        <v>270</v>
      </c>
      <c r="F98" s="73"/>
    </row>
    <row r="99" spans="2:6" s="253" customFormat="1" ht="44.25" customHeight="1">
      <c r="B99" s="38" t="s">
        <v>405</v>
      </c>
      <c r="C99" s="39"/>
      <c r="D99" s="39"/>
      <c r="E99" s="27"/>
      <c r="F99" s="35"/>
    </row>
    <row r="100" spans="2:6" s="253" customFormat="1" ht="30.75" thickBot="1">
      <c r="B100" s="28" t="s">
        <v>413</v>
      </c>
      <c r="C100" s="29"/>
      <c r="D100" s="29"/>
      <c r="E100" s="36"/>
      <c r="F100" s="37"/>
    </row>
    <row r="101" spans="2:6" ht="15"/>
    <row r="102" spans="2:6" ht="15"/>
    <row r="103" spans="2:6" ht="15"/>
    <row r="104" spans="2:6" ht="15"/>
    <row r="105" spans="2:6" ht="15"/>
    <row r="106" spans="2:6" ht="15"/>
    <row r="107" spans="2:6" ht="15"/>
    <row r="108" spans="2:6" ht="15"/>
    <row r="109" spans="2:6" ht="15"/>
    <row r="110" spans="2:6" ht="15"/>
    <row r="111" spans="2:6" ht="15"/>
    <row r="112" spans="2:6"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sheetData>
  <mergeCells count="9">
    <mergeCell ref="B1:C5"/>
    <mergeCell ref="E1:F5"/>
    <mergeCell ref="B6:C6"/>
    <mergeCell ref="E6:F6"/>
    <mergeCell ref="B77:F77"/>
    <mergeCell ref="B83:F83"/>
    <mergeCell ref="B86:F86"/>
    <mergeCell ref="B7:C7"/>
    <mergeCell ref="E7:F7"/>
  </mergeCells>
  <conditionalFormatting sqref="D84 D6 D9:D16 D56:D60 D64 D67 D75:D76 D80 D71:D73 D69 D35:D54 D89:D98 D18:D33">
    <cfRule type="cellIs" dxfId="201" priority="19" stopIfTrue="1" operator="equal">
      <formula>"?"</formula>
    </cfRule>
  </conditionalFormatting>
  <conditionalFormatting sqref="D34">
    <cfRule type="cellIs" dxfId="200" priority="18" stopIfTrue="1" operator="equal">
      <formula>"?"</formula>
    </cfRule>
  </conditionalFormatting>
  <conditionalFormatting sqref="D78:D79">
    <cfRule type="cellIs" dxfId="199" priority="17" stopIfTrue="1" operator="equal">
      <formula>"?"</formula>
    </cfRule>
  </conditionalFormatting>
  <conditionalFormatting sqref="D82">
    <cfRule type="cellIs" dxfId="198" priority="16" stopIfTrue="1" operator="equal">
      <formula>"?"</formula>
    </cfRule>
  </conditionalFormatting>
  <conditionalFormatting sqref="D81">
    <cfRule type="cellIs" dxfId="197" priority="15" stopIfTrue="1" operator="equal">
      <formula>"?"</formula>
    </cfRule>
  </conditionalFormatting>
  <conditionalFormatting sqref="D85">
    <cfRule type="cellIs" dxfId="196" priority="14" stopIfTrue="1" operator="equal">
      <formula>"?"</formula>
    </cfRule>
  </conditionalFormatting>
  <conditionalFormatting sqref="D88">
    <cfRule type="cellIs" dxfId="195" priority="13" stopIfTrue="1" operator="equal">
      <formula>"?"</formula>
    </cfRule>
  </conditionalFormatting>
  <conditionalFormatting sqref="D87">
    <cfRule type="cellIs" dxfId="194" priority="12" stopIfTrue="1" operator="equal">
      <formula>"?"</formula>
    </cfRule>
  </conditionalFormatting>
  <conditionalFormatting sqref="D55">
    <cfRule type="cellIs" dxfId="193" priority="11" stopIfTrue="1" operator="equal">
      <formula>"?"</formula>
    </cfRule>
  </conditionalFormatting>
  <conditionalFormatting sqref="D61">
    <cfRule type="cellIs" dxfId="192" priority="10" stopIfTrue="1" operator="equal">
      <formula>"?"</formula>
    </cfRule>
  </conditionalFormatting>
  <conditionalFormatting sqref="D62">
    <cfRule type="cellIs" dxfId="191" priority="9" stopIfTrue="1" operator="equal">
      <formula>"?"</formula>
    </cfRule>
  </conditionalFormatting>
  <conditionalFormatting sqref="D63">
    <cfRule type="cellIs" dxfId="190" priority="8" stopIfTrue="1" operator="equal">
      <formula>"?"</formula>
    </cfRule>
  </conditionalFormatting>
  <conditionalFormatting sqref="D65">
    <cfRule type="cellIs" dxfId="189" priority="7" stopIfTrue="1" operator="equal">
      <formula>"?"</formula>
    </cfRule>
  </conditionalFormatting>
  <conditionalFormatting sqref="D66">
    <cfRule type="cellIs" dxfId="188" priority="6" stopIfTrue="1" operator="equal">
      <formula>"?"</formula>
    </cfRule>
  </conditionalFormatting>
  <conditionalFormatting sqref="D68">
    <cfRule type="cellIs" dxfId="187" priority="5" stopIfTrue="1" operator="equal">
      <formula>"?"</formula>
    </cfRule>
  </conditionalFormatting>
  <conditionalFormatting sqref="D70">
    <cfRule type="cellIs" dxfId="186" priority="4" stopIfTrue="1" operator="equal">
      <formula>"?"</formula>
    </cfRule>
  </conditionalFormatting>
  <conditionalFormatting sqref="D74">
    <cfRule type="cellIs" dxfId="185" priority="3" stopIfTrue="1" operator="equal">
      <formula>"?"</formula>
    </cfRule>
  </conditionalFormatting>
  <conditionalFormatting sqref="D17">
    <cfRule type="cellIs" dxfId="184" priority="2"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8" fitToHeight="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3"/>
  <sheetViews>
    <sheetView view="pageBreakPreview" topLeftCell="B1" zoomScale="27" zoomScaleNormal="100" workbookViewId="0">
      <selection activeCell="D88" sqref="D88:D89"/>
    </sheetView>
  </sheetViews>
  <sheetFormatPr defaultColWidth="28" defaultRowHeight="52.5" customHeight="1"/>
  <cols>
    <col min="1" max="1" width="15" style="23" hidden="1" customWidth="1"/>
    <col min="2" max="2" width="221.5703125" style="23" customWidth="1"/>
    <col min="3" max="3" width="21.42578125" style="23" customWidth="1"/>
    <col min="4" max="4" width="50.7109375" style="23" customWidth="1"/>
    <col min="5" max="5" width="20.5703125" style="23" customWidth="1"/>
    <col min="6" max="6" width="231.140625" style="23" customWidth="1"/>
    <col min="7" max="16384" width="28" style="23"/>
  </cols>
  <sheetData>
    <row r="1" spans="2:6" s="253" customFormat="1" ht="61.5" customHeight="1">
      <c r="B1" s="310" t="s">
        <v>468</v>
      </c>
      <c r="C1" s="311"/>
      <c r="D1" s="58" t="s">
        <v>469</v>
      </c>
      <c r="E1" s="314"/>
      <c r="F1" s="315"/>
    </row>
    <row r="2" spans="2:6" s="253" customFormat="1" ht="108" customHeight="1">
      <c r="B2" s="312"/>
      <c r="C2" s="313"/>
      <c r="D2" s="55" t="s">
        <v>710</v>
      </c>
      <c r="E2" s="316"/>
      <c r="F2" s="317"/>
    </row>
    <row r="3" spans="2:6" s="253" customFormat="1" ht="72" customHeight="1">
      <c r="B3" s="312"/>
      <c r="C3" s="313"/>
      <c r="D3" s="55">
        <v>1368</v>
      </c>
      <c r="E3" s="316"/>
      <c r="F3" s="317"/>
    </row>
    <row r="4" spans="2:6" s="253" customFormat="1" ht="69" customHeight="1">
      <c r="B4" s="312"/>
      <c r="C4" s="313"/>
      <c r="D4" s="55" t="s">
        <v>348</v>
      </c>
      <c r="E4" s="316"/>
      <c r="F4" s="317"/>
    </row>
    <row r="5" spans="2:6" s="253" customFormat="1" ht="61.5" customHeight="1">
      <c r="B5" s="312"/>
      <c r="C5" s="313"/>
      <c r="D5" s="56" t="s">
        <v>349</v>
      </c>
      <c r="E5" s="316"/>
      <c r="F5" s="317"/>
    </row>
    <row r="6" spans="2:6" s="41" customFormat="1" ht="69.75" customHeight="1">
      <c r="B6" s="318" t="s">
        <v>392</v>
      </c>
      <c r="C6" s="319"/>
      <c r="D6" s="42">
        <v>24750</v>
      </c>
      <c r="E6" s="320"/>
      <c r="F6" s="321"/>
    </row>
    <row r="7" spans="2:6" s="41" customFormat="1" ht="66.75" customHeight="1">
      <c r="B7" s="325" t="s">
        <v>204</v>
      </c>
      <c r="C7" s="326"/>
      <c r="D7" s="43" t="s">
        <v>738</v>
      </c>
      <c r="E7" s="320"/>
      <c r="F7" s="321"/>
    </row>
    <row r="8" spans="2:6" ht="60" customHeight="1">
      <c r="B8" s="59" t="s">
        <v>342</v>
      </c>
      <c r="C8" s="44" t="s">
        <v>394</v>
      </c>
      <c r="D8" s="45"/>
      <c r="E8" s="44" t="s">
        <v>394</v>
      </c>
      <c r="F8" s="60" t="s">
        <v>341</v>
      </c>
    </row>
    <row r="9" spans="2:6" ht="69.95" customHeight="1">
      <c r="B9" s="61" t="s">
        <v>40</v>
      </c>
      <c r="C9" s="46"/>
      <c r="D9" s="48" t="s">
        <v>396</v>
      </c>
      <c r="E9" s="49"/>
      <c r="F9" s="73"/>
    </row>
    <row r="10" spans="2:6" ht="69.95" customHeight="1">
      <c r="B10" s="61" t="s">
        <v>421</v>
      </c>
      <c r="C10" s="46"/>
      <c r="D10" s="48" t="s">
        <v>396</v>
      </c>
      <c r="E10" s="49"/>
      <c r="F10" s="73"/>
    </row>
    <row r="11" spans="2:6" ht="69.95" customHeight="1">
      <c r="B11" s="61" t="s">
        <v>99</v>
      </c>
      <c r="C11" s="46"/>
      <c r="D11" s="48" t="s">
        <v>396</v>
      </c>
      <c r="E11" s="49"/>
      <c r="F11" s="73"/>
    </row>
    <row r="12" spans="2:6" ht="69.95" customHeight="1">
      <c r="B12" s="61" t="s">
        <v>62</v>
      </c>
      <c r="C12" s="46"/>
      <c r="D12" s="48" t="s">
        <v>396</v>
      </c>
      <c r="E12" s="49"/>
      <c r="F12" s="73"/>
    </row>
    <row r="13" spans="2:6" ht="69.95" customHeight="1">
      <c r="B13" s="61" t="s">
        <v>63</v>
      </c>
      <c r="C13" s="46"/>
      <c r="D13" s="48" t="s">
        <v>396</v>
      </c>
      <c r="E13" s="49"/>
      <c r="F13" s="73"/>
    </row>
    <row r="14" spans="2:6" ht="69.95" customHeight="1">
      <c r="B14" s="61" t="s">
        <v>334</v>
      </c>
      <c r="C14" s="46" t="s">
        <v>398</v>
      </c>
      <c r="D14" s="48" t="s">
        <v>396</v>
      </c>
      <c r="E14" s="49" t="str">
        <f t="shared" ref="E14:E78" si="0">C14</f>
        <v>009</v>
      </c>
      <c r="F14" s="73"/>
    </row>
    <row r="15" spans="2:6" ht="69.95" customHeight="1">
      <c r="B15" s="61" t="s">
        <v>303</v>
      </c>
      <c r="C15" s="46" t="s">
        <v>415</v>
      </c>
      <c r="D15" s="48" t="s">
        <v>396</v>
      </c>
      <c r="E15" s="49" t="str">
        <f t="shared" si="0"/>
        <v>023</v>
      </c>
      <c r="F15" s="73"/>
    </row>
    <row r="16" spans="2:6" ht="69.95" customHeight="1">
      <c r="B16" s="61" t="s">
        <v>71</v>
      </c>
      <c r="C16" s="54" t="s">
        <v>151</v>
      </c>
      <c r="D16" s="51">
        <v>130</v>
      </c>
      <c r="E16" s="49" t="str">
        <f t="shared" si="0"/>
        <v>018</v>
      </c>
      <c r="F16" s="73"/>
    </row>
    <row r="17" spans="2:6" ht="69.95" customHeight="1">
      <c r="B17" s="61" t="s">
        <v>100</v>
      </c>
      <c r="C17" s="46" t="s">
        <v>255</v>
      </c>
      <c r="D17" s="48" t="s">
        <v>396</v>
      </c>
      <c r="E17" s="49" t="str">
        <f t="shared" si="0"/>
        <v>028</v>
      </c>
      <c r="F17" s="73"/>
    </row>
    <row r="18" spans="2:6" ht="102.75" customHeight="1">
      <c r="B18" s="77" t="s">
        <v>119</v>
      </c>
      <c r="C18" s="46" t="s">
        <v>400</v>
      </c>
      <c r="D18" s="48" t="s">
        <v>396</v>
      </c>
      <c r="E18" s="49" t="str">
        <f t="shared" si="0"/>
        <v>041</v>
      </c>
      <c r="F18" s="73"/>
    </row>
    <row r="19" spans="2:6" ht="69.95" customHeight="1">
      <c r="B19" s="61" t="s">
        <v>169</v>
      </c>
      <c r="C19" s="54" t="s">
        <v>168</v>
      </c>
      <c r="D19" s="48" t="s">
        <v>396</v>
      </c>
      <c r="E19" s="49" t="str">
        <f t="shared" si="0"/>
        <v>052</v>
      </c>
      <c r="F19" s="73"/>
    </row>
    <row r="20" spans="2:6" ht="69.95" customHeight="1">
      <c r="B20" s="61" t="s">
        <v>451</v>
      </c>
      <c r="C20" s="54" t="s">
        <v>452</v>
      </c>
      <c r="D20" s="51">
        <v>40</v>
      </c>
      <c r="E20" s="49" t="str">
        <f t="shared" si="0"/>
        <v>064</v>
      </c>
      <c r="F20" s="73" t="s">
        <v>476</v>
      </c>
    </row>
    <row r="21" spans="2:6" ht="69.95" customHeight="1">
      <c r="B21" s="61" t="s">
        <v>138</v>
      </c>
      <c r="C21" s="54" t="s">
        <v>449</v>
      </c>
      <c r="D21" s="51">
        <v>160</v>
      </c>
      <c r="E21" s="49" t="str">
        <f t="shared" si="0"/>
        <v>070</v>
      </c>
      <c r="F21" s="73"/>
    </row>
    <row r="22" spans="2:6" ht="69.95" customHeight="1">
      <c r="B22" s="61" t="s">
        <v>401</v>
      </c>
      <c r="C22" s="46" t="s">
        <v>402</v>
      </c>
      <c r="D22" s="48" t="s">
        <v>396</v>
      </c>
      <c r="E22" s="49" t="str">
        <f t="shared" si="0"/>
        <v>097</v>
      </c>
      <c r="F22" s="73"/>
    </row>
    <row r="23" spans="2:6" ht="69.95" customHeight="1">
      <c r="B23" s="61" t="s">
        <v>420</v>
      </c>
      <c r="C23" s="46">
        <v>102</v>
      </c>
      <c r="D23" s="51">
        <v>160</v>
      </c>
      <c r="E23" s="49">
        <f t="shared" si="0"/>
        <v>102</v>
      </c>
      <c r="F23" s="73" t="s">
        <v>711</v>
      </c>
    </row>
    <row r="24" spans="2:6" ht="69.95" customHeight="1">
      <c r="B24" s="61" t="s">
        <v>304</v>
      </c>
      <c r="C24" s="46" t="s">
        <v>257</v>
      </c>
      <c r="D24" s="48" t="s">
        <v>396</v>
      </c>
      <c r="E24" s="49" t="str">
        <f t="shared" si="0"/>
        <v>132</v>
      </c>
      <c r="F24" s="73"/>
    </row>
    <row r="25" spans="2:6" ht="69.95" customHeight="1">
      <c r="B25" s="61" t="s">
        <v>252</v>
      </c>
      <c r="C25" s="46">
        <v>140</v>
      </c>
      <c r="D25" s="48" t="s">
        <v>396</v>
      </c>
      <c r="E25" s="49">
        <f t="shared" si="0"/>
        <v>140</v>
      </c>
      <c r="F25" s="73"/>
    </row>
    <row r="26" spans="2:6" ht="69.95" customHeight="1">
      <c r="B26" s="61" t="s">
        <v>412</v>
      </c>
      <c r="C26" s="46">
        <v>177</v>
      </c>
      <c r="D26" s="51">
        <v>1000</v>
      </c>
      <c r="E26" s="49">
        <f t="shared" si="0"/>
        <v>177</v>
      </c>
      <c r="F26" s="74" t="s">
        <v>705</v>
      </c>
    </row>
    <row r="27" spans="2:6" ht="69.95" customHeight="1">
      <c r="B27" s="61" t="s">
        <v>305</v>
      </c>
      <c r="C27" s="46" t="s">
        <v>258</v>
      </c>
      <c r="D27" s="48" t="s">
        <v>396</v>
      </c>
      <c r="E27" s="49" t="str">
        <f t="shared" si="0"/>
        <v>195</v>
      </c>
      <c r="F27" s="73"/>
    </row>
    <row r="28" spans="2:6" ht="69.95" customHeight="1">
      <c r="B28" s="61" t="s">
        <v>306</v>
      </c>
      <c r="C28" s="46">
        <v>212</v>
      </c>
      <c r="D28" s="51">
        <v>1500</v>
      </c>
      <c r="E28" s="49">
        <v>212</v>
      </c>
      <c r="F28" s="74" t="s">
        <v>248</v>
      </c>
    </row>
    <row r="29" spans="2:6" ht="69.95" customHeight="1">
      <c r="B29" s="61" t="s">
        <v>140</v>
      </c>
      <c r="C29" s="46" t="s">
        <v>262</v>
      </c>
      <c r="D29" s="51">
        <v>310</v>
      </c>
      <c r="E29" s="49" t="str">
        <f t="shared" si="0"/>
        <v>213</v>
      </c>
      <c r="F29" s="73" t="s">
        <v>213</v>
      </c>
    </row>
    <row r="30" spans="2:6" ht="69.95" customHeight="1">
      <c r="B30" s="61" t="s">
        <v>308</v>
      </c>
      <c r="C30" s="46">
        <v>230</v>
      </c>
      <c r="D30" s="51">
        <v>720</v>
      </c>
      <c r="E30" s="49">
        <f t="shared" si="0"/>
        <v>230</v>
      </c>
      <c r="F30" s="73" t="s">
        <v>679</v>
      </c>
    </row>
    <row r="31" spans="2:6" ht="69.95" customHeight="1">
      <c r="B31" s="61" t="s">
        <v>242</v>
      </c>
      <c r="C31" s="46">
        <v>275</v>
      </c>
      <c r="D31" s="51">
        <v>170</v>
      </c>
      <c r="E31" s="49">
        <f t="shared" si="0"/>
        <v>275</v>
      </c>
      <c r="F31" s="73"/>
    </row>
    <row r="32" spans="2:6" ht="69.95" customHeight="1">
      <c r="B32" s="61" t="s">
        <v>309</v>
      </c>
      <c r="C32" s="46" t="s">
        <v>267</v>
      </c>
      <c r="D32" s="48" t="s">
        <v>396</v>
      </c>
      <c r="E32" s="49" t="str">
        <f t="shared" si="0"/>
        <v>320</v>
      </c>
      <c r="F32" s="73"/>
    </row>
    <row r="33" spans="2:6" ht="69.95" customHeight="1">
      <c r="B33" s="61" t="s">
        <v>47</v>
      </c>
      <c r="C33" s="46">
        <v>321</v>
      </c>
      <c r="D33" s="51">
        <v>310</v>
      </c>
      <c r="E33" s="49">
        <f t="shared" si="0"/>
        <v>321</v>
      </c>
      <c r="F33" s="73"/>
    </row>
    <row r="34" spans="2:6" ht="69.95" customHeight="1">
      <c r="B34" s="61" t="s">
        <v>680</v>
      </c>
      <c r="C34" s="46">
        <v>347</v>
      </c>
      <c r="D34" s="51">
        <v>160</v>
      </c>
      <c r="E34" s="49">
        <f t="shared" si="0"/>
        <v>347</v>
      </c>
      <c r="F34" s="73"/>
    </row>
    <row r="35" spans="2:6" ht="69.95" customHeight="1">
      <c r="B35" s="61" t="s">
        <v>681</v>
      </c>
      <c r="C35" s="46">
        <v>365</v>
      </c>
      <c r="D35" s="48" t="s">
        <v>396</v>
      </c>
      <c r="E35" s="49">
        <f t="shared" si="0"/>
        <v>365</v>
      </c>
      <c r="F35" s="73"/>
    </row>
    <row r="36" spans="2:6" ht="69.95" customHeight="1">
      <c r="B36" s="61" t="s">
        <v>406</v>
      </c>
      <c r="C36" s="46">
        <v>377</v>
      </c>
      <c r="D36" s="51">
        <v>310</v>
      </c>
      <c r="E36" s="49">
        <f t="shared" si="0"/>
        <v>377</v>
      </c>
      <c r="F36" s="74"/>
    </row>
    <row r="37" spans="2:6" ht="69.95" customHeight="1">
      <c r="B37" s="61" t="s">
        <v>48</v>
      </c>
      <c r="C37" s="46" t="s">
        <v>272</v>
      </c>
      <c r="D37" s="48" t="s">
        <v>396</v>
      </c>
      <c r="E37" s="49" t="str">
        <f t="shared" si="0"/>
        <v>392</v>
      </c>
      <c r="F37" s="73"/>
    </row>
    <row r="38" spans="2:6" ht="69.95" customHeight="1">
      <c r="B38" s="61" t="s">
        <v>142</v>
      </c>
      <c r="C38" s="46">
        <v>400</v>
      </c>
      <c r="D38" s="51">
        <v>1220</v>
      </c>
      <c r="E38" s="49">
        <f t="shared" si="0"/>
        <v>400</v>
      </c>
      <c r="F38" s="73" t="s">
        <v>726</v>
      </c>
    </row>
    <row r="39" spans="2:6" ht="69.95" customHeight="1">
      <c r="B39" s="61" t="s">
        <v>422</v>
      </c>
      <c r="C39" s="46" t="s">
        <v>275</v>
      </c>
      <c r="D39" s="48" t="s">
        <v>396</v>
      </c>
      <c r="E39" s="49" t="str">
        <f t="shared" si="0"/>
        <v>416</v>
      </c>
      <c r="F39" s="73"/>
    </row>
    <row r="40" spans="2:6" ht="69.95" customHeight="1">
      <c r="B40" s="61" t="s">
        <v>245</v>
      </c>
      <c r="C40" s="46" t="s">
        <v>682</v>
      </c>
      <c r="D40" s="51">
        <v>220</v>
      </c>
      <c r="E40" s="49" t="str">
        <f t="shared" si="0"/>
        <v>40Υ</v>
      </c>
      <c r="F40" s="73" t="s">
        <v>246</v>
      </c>
    </row>
    <row r="41" spans="2:6" ht="69.95" customHeight="1">
      <c r="B41" s="61" t="s">
        <v>316</v>
      </c>
      <c r="C41" s="46" t="s">
        <v>278</v>
      </c>
      <c r="D41" s="48" t="s">
        <v>396</v>
      </c>
      <c r="E41" s="49" t="str">
        <f t="shared" si="0"/>
        <v>42F</v>
      </c>
      <c r="F41" s="73"/>
    </row>
    <row r="42" spans="2:6" ht="69.95" customHeight="1">
      <c r="B42" s="61" t="s">
        <v>328</v>
      </c>
      <c r="C42" s="46" t="s">
        <v>284</v>
      </c>
      <c r="D42" s="48" t="s">
        <v>396</v>
      </c>
      <c r="E42" s="49" t="str">
        <f t="shared" si="0"/>
        <v>48F</v>
      </c>
      <c r="F42" s="73"/>
    </row>
    <row r="43" spans="2:6" ht="69.95" customHeight="1">
      <c r="B43" s="61" t="s">
        <v>146</v>
      </c>
      <c r="C43" s="46">
        <v>452</v>
      </c>
      <c r="D43" s="51">
        <v>210</v>
      </c>
      <c r="E43" s="49">
        <f t="shared" si="0"/>
        <v>452</v>
      </c>
      <c r="F43" s="73" t="s">
        <v>0</v>
      </c>
    </row>
    <row r="44" spans="2:6" ht="69.95" customHeight="1">
      <c r="B44" s="61" t="s">
        <v>322</v>
      </c>
      <c r="C44" s="46">
        <v>454</v>
      </c>
      <c r="D44" s="51">
        <v>90</v>
      </c>
      <c r="E44" s="49">
        <f t="shared" si="0"/>
        <v>454</v>
      </c>
      <c r="F44" s="73" t="s">
        <v>34</v>
      </c>
    </row>
    <row r="45" spans="2:6" ht="69.95" customHeight="1">
      <c r="B45" s="61" t="s">
        <v>143</v>
      </c>
      <c r="C45" s="46" t="s">
        <v>454</v>
      </c>
      <c r="D45" s="51">
        <v>160</v>
      </c>
      <c r="E45" s="49" t="str">
        <f t="shared" si="0"/>
        <v>4CS</v>
      </c>
      <c r="F45" s="73"/>
    </row>
    <row r="46" spans="2:6" ht="69.95" customHeight="1">
      <c r="B46" s="61" t="s">
        <v>158</v>
      </c>
      <c r="C46" s="46" t="s">
        <v>41</v>
      </c>
      <c r="D46" s="48" t="s">
        <v>396</v>
      </c>
      <c r="E46" s="49" t="str">
        <f t="shared" si="0"/>
        <v>4GF</v>
      </c>
      <c r="F46" s="73"/>
    </row>
    <row r="47" spans="2:6" ht="69.95" customHeight="1">
      <c r="B47" s="61" t="s">
        <v>314</v>
      </c>
      <c r="C47" s="46" t="s">
        <v>414</v>
      </c>
      <c r="D47" s="51">
        <v>210</v>
      </c>
      <c r="E47" s="49" t="str">
        <f t="shared" si="0"/>
        <v>4MP</v>
      </c>
      <c r="F47" s="73"/>
    </row>
    <row r="48" spans="2:6" ht="69.95" customHeight="1">
      <c r="B48" s="61" t="s">
        <v>315</v>
      </c>
      <c r="C48" s="46" t="s">
        <v>285</v>
      </c>
      <c r="D48" s="48" t="s">
        <v>396</v>
      </c>
      <c r="E48" s="49" t="str">
        <f t="shared" si="0"/>
        <v>4MQ</v>
      </c>
      <c r="F48" s="73"/>
    </row>
    <row r="49" spans="2:6" ht="69.95" customHeight="1">
      <c r="B49" s="61" t="s">
        <v>218</v>
      </c>
      <c r="C49" s="46" t="s">
        <v>460</v>
      </c>
      <c r="D49" s="51">
        <v>100</v>
      </c>
      <c r="E49" s="49" t="str">
        <f t="shared" si="0"/>
        <v>4RR</v>
      </c>
      <c r="F49" s="73" t="s">
        <v>707</v>
      </c>
    </row>
    <row r="50" spans="2:6" ht="69.95" customHeight="1">
      <c r="B50" s="61" t="s">
        <v>98</v>
      </c>
      <c r="C50" s="46" t="s">
        <v>385</v>
      </c>
      <c r="D50" s="51">
        <v>410</v>
      </c>
      <c r="E50" s="49" t="str">
        <f t="shared" si="0"/>
        <v>4SU</v>
      </c>
      <c r="F50" s="74"/>
    </row>
    <row r="51" spans="2:6" ht="69.95" customHeight="1">
      <c r="B51" s="61" t="s">
        <v>702</v>
      </c>
      <c r="C51" s="46" t="s">
        <v>286</v>
      </c>
      <c r="D51" s="48" t="s">
        <v>396</v>
      </c>
      <c r="E51" s="49" t="str">
        <f t="shared" si="0"/>
        <v>4UE</v>
      </c>
      <c r="F51" s="74"/>
    </row>
    <row r="52" spans="2:6" ht="69.95" customHeight="1">
      <c r="B52" s="61" t="s">
        <v>220</v>
      </c>
      <c r="C52" s="46" t="s">
        <v>367</v>
      </c>
      <c r="D52" s="51">
        <v>100</v>
      </c>
      <c r="E52" s="49" t="str">
        <f t="shared" si="0"/>
        <v>4YD</v>
      </c>
      <c r="F52" s="73"/>
    </row>
    <row r="53" spans="2:6" ht="69.95" customHeight="1">
      <c r="B53" s="61" t="s">
        <v>467</v>
      </c>
      <c r="C53" s="46" t="s">
        <v>466</v>
      </c>
      <c r="D53" s="51">
        <v>60</v>
      </c>
      <c r="E53" s="49" t="str">
        <f t="shared" si="0"/>
        <v>4YV</v>
      </c>
      <c r="F53" s="134" t="s">
        <v>212</v>
      </c>
    </row>
    <row r="54" spans="2:6" ht="69.95" customHeight="1">
      <c r="B54" s="61" t="s">
        <v>332</v>
      </c>
      <c r="C54" s="46" t="s">
        <v>287</v>
      </c>
      <c r="D54" s="48" t="s">
        <v>396</v>
      </c>
      <c r="E54" s="49" t="str">
        <f t="shared" si="0"/>
        <v>505</v>
      </c>
      <c r="F54" s="73"/>
    </row>
    <row r="55" spans="2:6" ht="69.95" customHeight="1">
      <c r="B55" s="61" t="s">
        <v>683</v>
      </c>
      <c r="C55" s="46">
        <v>508</v>
      </c>
      <c r="D55" s="51">
        <v>460</v>
      </c>
      <c r="E55" s="49">
        <f t="shared" si="0"/>
        <v>508</v>
      </c>
      <c r="F55" s="73" t="s">
        <v>708</v>
      </c>
    </row>
    <row r="56" spans="2:6" ht="69.95" customHeight="1">
      <c r="B56" s="61" t="s">
        <v>133</v>
      </c>
      <c r="C56" s="46" t="s">
        <v>289</v>
      </c>
      <c r="D56" s="48" t="s">
        <v>396</v>
      </c>
      <c r="E56" s="49" t="str">
        <f t="shared" si="0"/>
        <v>52A</v>
      </c>
      <c r="F56" s="73"/>
    </row>
    <row r="57" spans="2:6" ht="69.95" customHeight="1">
      <c r="B57" s="61" t="s">
        <v>118</v>
      </c>
      <c r="C57" s="46">
        <v>525</v>
      </c>
      <c r="D57" s="51">
        <v>110</v>
      </c>
      <c r="E57" s="49">
        <f t="shared" si="0"/>
        <v>525</v>
      </c>
      <c r="F57" s="73"/>
    </row>
    <row r="58" spans="2:6" ht="69.95" customHeight="1">
      <c r="B58" s="61" t="s">
        <v>117</v>
      </c>
      <c r="C58" s="46" t="s">
        <v>290</v>
      </c>
      <c r="D58" s="51">
        <v>260</v>
      </c>
      <c r="E58" s="49" t="str">
        <f t="shared" si="0"/>
        <v>52B</v>
      </c>
      <c r="F58" s="73"/>
    </row>
    <row r="59" spans="2:6" ht="97.5" customHeight="1">
      <c r="B59" s="77" t="s">
        <v>591</v>
      </c>
      <c r="C59" s="46" t="s">
        <v>51</v>
      </c>
      <c r="D59" s="51">
        <v>460</v>
      </c>
      <c r="E59" s="49" t="str">
        <f t="shared" si="0"/>
        <v>57J</v>
      </c>
      <c r="F59" s="73"/>
    </row>
    <row r="60" spans="2:6" ht="69.95" customHeight="1">
      <c r="B60" s="61" t="s">
        <v>167</v>
      </c>
      <c r="C60" s="46" t="s">
        <v>292</v>
      </c>
      <c r="D60" s="48" t="s">
        <v>396</v>
      </c>
      <c r="E60" s="49" t="str">
        <f t="shared" si="0"/>
        <v>5DE</v>
      </c>
      <c r="F60" s="73"/>
    </row>
    <row r="61" spans="2:6" ht="69.95" customHeight="1">
      <c r="B61" s="61" t="s">
        <v>631</v>
      </c>
      <c r="C61" s="46" t="s">
        <v>630</v>
      </c>
      <c r="D61" s="51">
        <v>50</v>
      </c>
      <c r="E61" s="49" t="str">
        <f t="shared" si="0"/>
        <v>5EM</v>
      </c>
      <c r="F61" s="73"/>
    </row>
    <row r="62" spans="2:6" ht="69.95" customHeight="1">
      <c r="B62" s="61" t="s">
        <v>684</v>
      </c>
      <c r="C62" s="46" t="s">
        <v>368</v>
      </c>
      <c r="D62" s="51">
        <v>100</v>
      </c>
      <c r="E62" s="49" t="str">
        <f t="shared" si="0"/>
        <v>5J8</v>
      </c>
      <c r="F62" s="73"/>
    </row>
    <row r="63" spans="2:6" ht="69.95" customHeight="1">
      <c r="B63" s="61" t="s">
        <v>722</v>
      </c>
      <c r="C63" s="46" t="s">
        <v>723</v>
      </c>
      <c r="D63" s="51">
        <v>310</v>
      </c>
      <c r="E63" s="49" t="str">
        <f t="shared" ref="E63" si="1">C63</f>
        <v>5KV</v>
      </c>
      <c r="F63" s="74" t="s">
        <v>724</v>
      </c>
    </row>
    <row r="64" spans="2:6" ht="69.95" customHeight="1">
      <c r="B64" s="61" t="s">
        <v>113</v>
      </c>
      <c r="C64" s="46" t="s">
        <v>112</v>
      </c>
      <c r="D64" s="51">
        <v>40</v>
      </c>
      <c r="E64" s="49" t="str">
        <f t="shared" si="0"/>
        <v>5KW</v>
      </c>
      <c r="F64" s="73"/>
    </row>
    <row r="65" spans="2:6" ht="69.95" customHeight="1">
      <c r="B65" s="61" t="s">
        <v>715</v>
      </c>
      <c r="C65" s="46" t="s">
        <v>116</v>
      </c>
      <c r="D65" s="48" t="s">
        <v>396</v>
      </c>
      <c r="E65" s="49" t="str">
        <f t="shared" si="0"/>
        <v>5VF</v>
      </c>
      <c r="F65" s="73"/>
    </row>
    <row r="66" spans="2:6" ht="69.95" customHeight="1">
      <c r="B66" s="61" t="s">
        <v>160</v>
      </c>
      <c r="C66" s="46" t="s">
        <v>294</v>
      </c>
      <c r="D66" s="48" t="s">
        <v>396</v>
      </c>
      <c r="E66" s="49" t="str">
        <f t="shared" si="0"/>
        <v>614</v>
      </c>
      <c r="F66" s="73"/>
    </row>
    <row r="67" spans="2:6" ht="69.95" customHeight="1">
      <c r="B67" s="61" t="s">
        <v>122</v>
      </c>
      <c r="C67" s="46">
        <v>693</v>
      </c>
      <c r="D67" s="48" t="s">
        <v>396</v>
      </c>
      <c r="E67" s="49">
        <f t="shared" si="0"/>
        <v>693</v>
      </c>
      <c r="F67" s="73"/>
    </row>
    <row r="68" spans="2:6" ht="102.75" customHeight="1">
      <c r="B68" s="77" t="s">
        <v>241</v>
      </c>
      <c r="C68" s="46" t="s">
        <v>240</v>
      </c>
      <c r="D68" s="51">
        <v>220</v>
      </c>
      <c r="E68" s="49" t="str">
        <f t="shared" si="0"/>
        <v>6FV</v>
      </c>
      <c r="F68" s="73"/>
    </row>
    <row r="69" spans="2:6" ht="102.75" customHeight="1">
      <c r="B69" s="77" t="s">
        <v>685</v>
      </c>
      <c r="C69" s="46" t="s">
        <v>633</v>
      </c>
      <c r="D69" s="48" t="s">
        <v>396</v>
      </c>
      <c r="E69" s="49" t="str">
        <f t="shared" si="0"/>
        <v>6Q2</v>
      </c>
      <c r="F69" s="73"/>
    </row>
    <row r="70" spans="2:6" ht="96.75" customHeight="1">
      <c r="B70" s="77" t="s">
        <v>689</v>
      </c>
      <c r="C70" s="46" t="s">
        <v>688</v>
      </c>
      <c r="D70" s="51">
        <v>1000</v>
      </c>
      <c r="E70" s="49" t="str">
        <f t="shared" si="0"/>
        <v>6ZB</v>
      </c>
      <c r="F70" s="73"/>
    </row>
    <row r="71" spans="2:6" ht="69.95" customHeight="1">
      <c r="B71" s="61" t="s">
        <v>686</v>
      </c>
      <c r="C71" s="46" t="s">
        <v>296</v>
      </c>
      <c r="D71" s="48" t="s">
        <v>396</v>
      </c>
      <c r="E71" s="49" t="str">
        <f t="shared" si="0"/>
        <v>709</v>
      </c>
      <c r="F71" s="73"/>
    </row>
    <row r="72" spans="2:6" ht="69.95" customHeight="1">
      <c r="B72" s="61" t="s">
        <v>101</v>
      </c>
      <c r="C72" s="46">
        <v>718</v>
      </c>
      <c r="D72" s="51">
        <v>820</v>
      </c>
      <c r="E72" s="49">
        <f t="shared" si="0"/>
        <v>718</v>
      </c>
      <c r="F72" s="74" t="s">
        <v>714</v>
      </c>
    </row>
    <row r="73" spans="2:6" ht="69.95" customHeight="1">
      <c r="B73" s="61" t="s">
        <v>125</v>
      </c>
      <c r="C73" s="46">
        <v>732</v>
      </c>
      <c r="D73" s="51">
        <v>920</v>
      </c>
      <c r="E73" s="49">
        <f t="shared" si="0"/>
        <v>732</v>
      </c>
      <c r="F73" s="74" t="s">
        <v>846</v>
      </c>
    </row>
    <row r="74" spans="2:6" ht="69.95" customHeight="1">
      <c r="B74" s="61" t="s">
        <v>687</v>
      </c>
      <c r="C74" s="46">
        <v>823</v>
      </c>
      <c r="D74" s="48" t="s">
        <v>396</v>
      </c>
      <c r="E74" s="49">
        <f t="shared" si="0"/>
        <v>823</v>
      </c>
      <c r="F74" s="73"/>
    </row>
    <row r="75" spans="2:6" ht="69.95" customHeight="1">
      <c r="B75" s="61" t="s">
        <v>352</v>
      </c>
      <c r="C75" s="46" t="s">
        <v>301</v>
      </c>
      <c r="D75" s="48" t="s">
        <v>396</v>
      </c>
      <c r="E75" s="49" t="str">
        <f t="shared" si="0"/>
        <v>923</v>
      </c>
      <c r="F75" s="73"/>
    </row>
    <row r="76" spans="2:6" ht="69.95" customHeight="1">
      <c r="B76" s="61" t="s">
        <v>130</v>
      </c>
      <c r="C76" s="46">
        <v>926</v>
      </c>
      <c r="D76" s="51">
        <v>310</v>
      </c>
      <c r="E76" s="49">
        <f t="shared" si="0"/>
        <v>926</v>
      </c>
      <c r="F76" s="73"/>
    </row>
    <row r="77" spans="2:6" ht="69.95" customHeight="1">
      <c r="B77" s="61" t="s">
        <v>132</v>
      </c>
      <c r="C77" s="46" t="s">
        <v>131</v>
      </c>
      <c r="D77" s="48" t="s">
        <v>396</v>
      </c>
      <c r="E77" s="49" t="str">
        <f t="shared" si="0"/>
        <v>976</v>
      </c>
      <c r="F77" s="73"/>
    </row>
    <row r="78" spans="2:6" ht="69.95" customHeight="1">
      <c r="B78" s="126" t="s">
        <v>135</v>
      </c>
      <c r="C78" s="127" t="s">
        <v>134</v>
      </c>
      <c r="D78" s="128" t="s">
        <v>396</v>
      </c>
      <c r="E78" s="49" t="str">
        <f t="shared" si="0"/>
        <v>989</v>
      </c>
      <c r="F78" s="130"/>
    </row>
    <row r="79" spans="2:6" s="253" customFormat="1" ht="69.95" customHeight="1">
      <c r="B79" s="337" t="s">
        <v>350</v>
      </c>
      <c r="C79" s="337"/>
      <c r="D79" s="337"/>
      <c r="E79" s="337"/>
      <c r="F79" s="337"/>
    </row>
    <row r="80" spans="2:6" s="253" customFormat="1" ht="69.95" customHeight="1">
      <c r="B80" s="131" t="s">
        <v>317</v>
      </c>
      <c r="C80" s="46">
        <v>420</v>
      </c>
      <c r="D80" s="128" t="s">
        <v>396</v>
      </c>
      <c r="E80" s="49">
        <f t="shared" ref="E80:E81" si="2">C80</f>
        <v>420</v>
      </c>
      <c r="F80" s="73"/>
    </row>
    <row r="81" spans="2:6" s="253" customFormat="1" ht="69.95" customHeight="1">
      <c r="B81" s="61" t="s">
        <v>318</v>
      </c>
      <c r="C81" s="46">
        <v>421</v>
      </c>
      <c r="D81" s="51">
        <v>410</v>
      </c>
      <c r="E81" s="49">
        <f t="shared" si="2"/>
        <v>421</v>
      </c>
      <c r="F81" s="73"/>
    </row>
    <row r="82" spans="2:6" ht="69.95" customHeight="1">
      <c r="B82" s="61" t="s">
        <v>321</v>
      </c>
      <c r="C82" s="46">
        <v>433</v>
      </c>
      <c r="D82" s="51">
        <v>410</v>
      </c>
      <c r="E82" s="49">
        <f>C82</f>
        <v>433</v>
      </c>
      <c r="F82" s="73"/>
    </row>
    <row r="83" spans="2:6" ht="69.95" customHeight="1">
      <c r="B83" s="61" t="s">
        <v>137</v>
      </c>
      <c r="C83" s="46">
        <v>435</v>
      </c>
      <c r="D83" s="51">
        <v>820</v>
      </c>
      <c r="E83" s="49">
        <f>C83</f>
        <v>435</v>
      </c>
      <c r="F83" s="73"/>
    </row>
    <row r="84" spans="2:6" ht="69.95" customHeight="1">
      <c r="B84" s="61" t="s">
        <v>712</v>
      </c>
      <c r="C84" s="46" t="s">
        <v>507</v>
      </c>
      <c r="D84" s="51">
        <v>820</v>
      </c>
      <c r="E84" s="49" t="str">
        <f>C84</f>
        <v>4AY</v>
      </c>
      <c r="F84" s="73"/>
    </row>
    <row r="85" spans="2:6" ht="69.95" customHeight="1">
      <c r="B85" s="61" t="s">
        <v>136</v>
      </c>
      <c r="C85" s="46">
        <v>439</v>
      </c>
      <c r="D85" s="51">
        <v>820</v>
      </c>
      <c r="E85" s="49">
        <f>C85</f>
        <v>439</v>
      </c>
      <c r="F85" s="73"/>
    </row>
    <row r="86" spans="2:6" ht="69.95" customHeight="1">
      <c r="B86" s="61" t="s">
        <v>713</v>
      </c>
      <c r="C86" s="46" t="s">
        <v>253</v>
      </c>
      <c r="D86" s="51">
        <v>820</v>
      </c>
      <c r="E86" s="49" t="str">
        <f>C86</f>
        <v>55E</v>
      </c>
      <c r="F86" s="73"/>
    </row>
    <row r="87" spans="2:6" s="253" customFormat="1" ht="69.95" customHeight="1">
      <c r="B87" s="337" t="s">
        <v>351</v>
      </c>
      <c r="C87" s="337"/>
      <c r="D87" s="337"/>
      <c r="E87" s="337"/>
      <c r="F87" s="337"/>
    </row>
    <row r="88" spans="2:6" s="254" customFormat="1" ht="255.75" customHeight="1">
      <c r="B88" s="255" t="s">
        <v>848</v>
      </c>
      <c r="C88" s="46" t="s">
        <v>721</v>
      </c>
      <c r="D88" s="51">
        <v>3110</v>
      </c>
      <c r="E88" s="49" t="str">
        <f>C88</f>
        <v>7D7</v>
      </c>
      <c r="F88" s="74" t="s">
        <v>849</v>
      </c>
    </row>
    <row r="89" spans="2:6" ht="213" customHeight="1">
      <c r="B89" s="255" t="s">
        <v>717</v>
      </c>
      <c r="C89" s="46" t="s">
        <v>716</v>
      </c>
      <c r="D89" s="51">
        <v>1720</v>
      </c>
      <c r="E89" s="49" t="str">
        <f>C89</f>
        <v>7D9</v>
      </c>
      <c r="F89" s="74" t="s">
        <v>718</v>
      </c>
    </row>
    <row r="90" spans="2:6" ht="129.75" customHeight="1">
      <c r="B90" s="255" t="s">
        <v>727</v>
      </c>
      <c r="C90" s="46" t="s">
        <v>725</v>
      </c>
      <c r="D90" s="51">
        <v>3400</v>
      </c>
      <c r="E90" s="49" t="str">
        <f>C90</f>
        <v>7DC</v>
      </c>
      <c r="F90" s="74"/>
    </row>
    <row r="91" spans="2:6" s="253" customFormat="1" ht="69.95" customHeight="1">
      <c r="B91" s="337" t="s">
        <v>326</v>
      </c>
      <c r="C91" s="337"/>
      <c r="D91" s="337"/>
      <c r="E91" s="337"/>
      <c r="F91" s="337"/>
    </row>
    <row r="92" spans="2:6" s="253" customFormat="1" ht="69.95" customHeight="1">
      <c r="B92" s="61" t="s">
        <v>699</v>
      </c>
      <c r="C92" s="46" t="s">
        <v>698</v>
      </c>
      <c r="D92" s="51">
        <v>560</v>
      </c>
      <c r="E92" s="49" t="str">
        <f t="shared" ref="E92:E101" si="3">C92</f>
        <v>4H5</v>
      </c>
      <c r="F92" s="73"/>
    </row>
    <row r="93" spans="2:6" s="253" customFormat="1" ht="69.95" customHeight="1">
      <c r="B93" s="61" t="s">
        <v>697</v>
      </c>
      <c r="C93" s="46" t="s">
        <v>696</v>
      </c>
      <c r="D93" s="51">
        <v>560</v>
      </c>
      <c r="E93" s="49" t="str">
        <f t="shared" si="3"/>
        <v>4SA</v>
      </c>
      <c r="F93" s="73"/>
    </row>
    <row r="94" spans="2:6" ht="69.95" customHeight="1">
      <c r="B94" s="61" t="s">
        <v>4</v>
      </c>
      <c r="C94" s="46" t="s">
        <v>251</v>
      </c>
      <c r="D94" s="51">
        <v>310</v>
      </c>
      <c r="E94" s="49" t="str">
        <f t="shared" si="3"/>
        <v>5B2</v>
      </c>
      <c r="F94" s="73"/>
    </row>
    <row r="95" spans="2:6" ht="69.95" customHeight="1">
      <c r="B95" s="61" t="s">
        <v>5</v>
      </c>
      <c r="C95" s="46" t="s">
        <v>374</v>
      </c>
      <c r="D95" s="51">
        <v>310</v>
      </c>
      <c r="E95" s="49" t="str">
        <f t="shared" si="3"/>
        <v>5CA</v>
      </c>
      <c r="F95" s="73"/>
    </row>
    <row r="96" spans="2:6" ht="69.95" customHeight="1">
      <c r="B96" s="61" t="s">
        <v>7</v>
      </c>
      <c r="C96" s="46" t="s">
        <v>375</v>
      </c>
      <c r="D96" s="51">
        <v>560</v>
      </c>
      <c r="E96" s="49" t="str">
        <f t="shared" si="3"/>
        <v>5CC</v>
      </c>
      <c r="F96" s="73"/>
    </row>
    <row r="97" spans="2:6" ht="69.95" customHeight="1">
      <c r="B97" s="61" t="s">
        <v>9</v>
      </c>
      <c r="C97" s="46" t="s">
        <v>8</v>
      </c>
      <c r="D97" s="51">
        <v>560</v>
      </c>
      <c r="E97" s="49" t="str">
        <f t="shared" si="3"/>
        <v>5CD</v>
      </c>
      <c r="F97" s="73"/>
    </row>
    <row r="98" spans="2:6" ht="69.95" customHeight="1">
      <c r="B98" s="61" t="s">
        <v>163</v>
      </c>
      <c r="C98" s="46" t="s">
        <v>376</v>
      </c>
      <c r="D98" s="51">
        <v>0</v>
      </c>
      <c r="E98" s="49" t="str">
        <f t="shared" si="3"/>
        <v>5CF</v>
      </c>
      <c r="F98" s="73"/>
    </row>
    <row r="99" spans="2:6" ht="69.95" customHeight="1">
      <c r="B99" s="61" t="s">
        <v>700</v>
      </c>
      <c r="C99" s="46" t="s">
        <v>380</v>
      </c>
      <c r="D99" s="51">
        <v>560</v>
      </c>
      <c r="E99" s="49" t="str">
        <f t="shared" si="3"/>
        <v>5DN</v>
      </c>
      <c r="F99" s="73"/>
    </row>
    <row r="100" spans="2:6" ht="69.95" customHeight="1">
      <c r="B100" s="61" t="s">
        <v>701</v>
      </c>
      <c r="C100" s="46" t="s">
        <v>644</v>
      </c>
      <c r="D100" s="51">
        <v>560</v>
      </c>
      <c r="E100" s="49" t="str">
        <f t="shared" si="3"/>
        <v>5DP</v>
      </c>
      <c r="F100" s="73"/>
    </row>
    <row r="101" spans="2:6" ht="69.95" customHeight="1">
      <c r="B101" s="61" t="s">
        <v>12</v>
      </c>
      <c r="C101" s="46" t="s">
        <v>291</v>
      </c>
      <c r="D101" s="51">
        <v>560</v>
      </c>
      <c r="E101" s="49" t="str">
        <f t="shared" si="3"/>
        <v>58B</v>
      </c>
      <c r="F101" s="73"/>
    </row>
    <row r="102" spans="2:6" ht="69.95" customHeight="1">
      <c r="B102" s="61" t="s">
        <v>6</v>
      </c>
      <c r="C102" s="46" t="s">
        <v>259</v>
      </c>
      <c r="D102" s="51">
        <v>560</v>
      </c>
      <c r="E102" s="49" t="str">
        <f>C102</f>
        <v>210</v>
      </c>
      <c r="F102" s="73"/>
    </row>
    <row r="103" spans="2:6" ht="69.95" customHeight="1" thickBot="1">
      <c r="B103" s="61" t="s">
        <v>10</v>
      </c>
      <c r="C103" s="46" t="s">
        <v>265</v>
      </c>
      <c r="D103" s="51">
        <v>2600</v>
      </c>
      <c r="E103" s="49" t="str">
        <f>C103</f>
        <v>270</v>
      </c>
      <c r="F103" s="73"/>
    </row>
    <row r="104" spans="2:6" s="253" customFormat="1" ht="44.25" customHeight="1">
      <c r="B104" s="38" t="s">
        <v>405</v>
      </c>
      <c r="C104" s="39"/>
      <c r="D104" s="39"/>
      <c r="E104" s="27"/>
      <c r="F104" s="35"/>
    </row>
    <row r="105" spans="2:6" s="253" customFormat="1" ht="30.75" thickBot="1">
      <c r="B105" s="28" t="s">
        <v>413</v>
      </c>
      <c r="C105" s="29"/>
      <c r="D105" s="29"/>
      <c r="E105" s="36"/>
      <c r="F105" s="37"/>
    </row>
    <row r="106" spans="2:6" ht="15"/>
    <row r="107" spans="2:6" ht="15"/>
    <row r="108" spans="2:6" ht="15"/>
    <row r="109" spans="2:6" ht="15"/>
    <row r="110" spans="2:6" ht="15"/>
    <row r="111" spans="2:6" ht="15"/>
    <row r="112" spans="2:6"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sheetData>
  <mergeCells count="9">
    <mergeCell ref="B1:C5"/>
    <mergeCell ref="E1:F5"/>
    <mergeCell ref="B6:C6"/>
    <mergeCell ref="E6:F6"/>
    <mergeCell ref="B79:F79"/>
    <mergeCell ref="B87:F87"/>
    <mergeCell ref="B91:F91"/>
    <mergeCell ref="B7:C7"/>
    <mergeCell ref="E7:F7"/>
  </mergeCells>
  <conditionalFormatting sqref="D6 D9:D15 D56:D60 D69 D77:D78 D71 D94:D103 D29:D33 D17:D27 D74:D75 D65:D67 D35:D54">
    <cfRule type="cellIs" dxfId="183" priority="27" stopIfTrue="1" operator="equal">
      <formula>"?"</formula>
    </cfRule>
  </conditionalFormatting>
  <conditionalFormatting sqref="D34">
    <cfRule type="cellIs" dxfId="182" priority="26" stopIfTrue="1" operator="equal">
      <formula>"?"</formula>
    </cfRule>
  </conditionalFormatting>
  <conditionalFormatting sqref="D81">
    <cfRule type="cellIs" dxfId="181" priority="25" stopIfTrue="1" operator="equal">
      <formula>"?"</formula>
    </cfRule>
  </conditionalFormatting>
  <conditionalFormatting sqref="D82">
    <cfRule type="cellIs" dxfId="180" priority="24" stopIfTrue="1" operator="equal">
      <formula>"?"</formula>
    </cfRule>
  </conditionalFormatting>
  <conditionalFormatting sqref="D90">
    <cfRule type="cellIs" dxfId="179" priority="22" stopIfTrue="1" operator="equal">
      <formula>"?"</formula>
    </cfRule>
  </conditionalFormatting>
  <conditionalFormatting sqref="D93">
    <cfRule type="cellIs" dxfId="178" priority="21" stopIfTrue="1" operator="equal">
      <formula>"?"</formula>
    </cfRule>
  </conditionalFormatting>
  <conditionalFormatting sqref="D92">
    <cfRule type="cellIs" dxfId="177" priority="20" stopIfTrue="1" operator="equal">
      <formula>"?"</formula>
    </cfRule>
  </conditionalFormatting>
  <conditionalFormatting sqref="D55">
    <cfRule type="cellIs" dxfId="176" priority="19" stopIfTrue="1" operator="equal">
      <formula>"?"</formula>
    </cfRule>
  </conditionalFormatting>
  <conditionalFormatting sqref="D61">
    <cfRule type="cellIs" dxfId="175" priority="18" stopIfTrue="1" operator="equal">
      <formula>"?"</formula>
    </cfRule>
  </conditionalFormatting>
  <conditionalFormatting sqref="D62">
    <cfRule type="cellIs" dxfId="174" priority="17" stopIfTrue="1" operator="equal">
      <formula>"?"</formula>
    </cfRule>
  </conditionalFormatting>
  <conditionalFormatting sqref="D64">
    <cfRule type="cellIs" dxfId="173" priority="16" stopIfTrue="1" operator="equal">
      <formula>"?"</formula>
    </cfRule>
  </conditionalFormatting>
  <conditionalFormatting sqref="D68">
    <cfRule type="cellIs" dxfId="172" priority="14" stopIfTrue="1" operator="equal">
      <formula>"?"</formula>
    </cfRule>
  </conditionalFormatting>
  <conditionalFormatting sqref="D70">
    <cfRule type="cellIs" dxfId="171" priority="13" stopIfTrue="1" operator="equal">
      <formula>"?"</formula>
    </cfRule>
  </conditionalFormatting>
  <conditionalFormatting sqref="D72:D73">
    <cfRule type="cellIs" dxfId="170" priority="12" stopIfTrue="1" operator="equal">
      <formula>"?"</formula>
    </cfRule>
  </conditionalFormatting>
  <conditionalFormatting sqref="D76">
    <cfRule type="cellIs" dxfId="169" priority="11" stopIfTrue="1" operator="equal">
      <formula>"?"</formula>
    </cfRule>
  </conditionalFormatting>
  <conditionalFormatting sqref="D16">
    <cfRule type="cellIs" dxfId="168" priority="10" stopIfTrue="1" operator="equal">
      <formula>"?"</formula>
    </cfRule>
  </conditionalFormatting>
  <conditionalFormatting sqref="D28">
    <cfRule type="cellIs" dxfId="167" priority="9" stopIfTrue="1" operator="equal">
      <formula>"?"</formula>
    </cfRule>
  </conditionalFormatting>
  <conditionalFormatting sqref="D80">
    <cfRule type="cellIs" dxfId="166" priority="8" stopIfTrue="1" operator="equal">
      <formula>"?"</formula>
    </cfRule>
  </conditionalFormatting>
  <conditionalFormatting sqref="D83">
    <cfRule type="cellIs" dxfId="165" priority="7" stopIfTrue="1" operator="equal">
      <formula>"?"</formula>
    </cfRule>
  </conditionalFormatting>
  <conditionalFormatting sqref="D85">
    <cfRule type="cellIs" dxfId="164" priority="6" stopIfTrue="1" operator="equal">
      <formula>"?"</formula>
    </cfRule>
  </conditionalFormatting>
  <conditionalFormatting sqref="D84">
    <cfRule type="cellIs" dxfId="163" priority="5" stopIfTrue="1" operator="equal">
      <formula>"?"</formula>
    </cfRule>
  </conditionalFormatting>
  <conditionalFormatting sqref="D86">
    <cfRule type="cellIs" dxfId="162" priority="4" stopIfTrue="1" operator="equal">
      <formula>"?"</formula>
    </cfRule>
  </conditionalFormatting>
  <conditionalFormatting sqref="D89">
    <cfRule type="cellIs" dxfId="161" priority="3" stopIfTrue="1" operator="equal">
      <formula>"?"</formula>
    </cfRule>
  </conditionalFormatting>
  <conditionalFormatting sqref="D88">
    <cfRule type="cellIs" dxfId="160" priority="2" stopIfTrue="1" operator="equal">
      <formula>"?"</formula>
    </cfRule>
  </conditionalFormatting>
  <conditionalFormatting sqref="D63">
    <cfRule type="cellIs" dxfId="159"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7"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8"/>
  </sheetPr>
  <dimension ref="A1:AE51"/>
  <sheetViews>
    <sheetView view="pageBreakPreview" zoomScale="70" zoomScaleNormal="75" zoomScaleSheetLayoutView="70" workbookViewId="0">
      <selection activeCell="A8" sqref="A8"/>
    </sheetView>
  </sheetViews>
  <sheetFormatPr defaultColWidth="9.140625" defaultRowHeight="12.75"/>
  <cols>
    <col min="1" max="1" width="13.7109375" style="8" customWidth="1"/>
    <col min="2" max="2" width="6.7109375" style="8" customWidth="1"/>
    <col min="3" max="3" width="9.85546875" style="9" customWidth="1"/>
    <col min="4" max="4" width="6.7109375" style="8" customWidth="1"/>
    <col min="5" max="5" width="6.7109375" style="8" hidden="1" customWidth="1"/>
    <col min="6" max="6" width="6.7109375" style="8" customWidth="1"/>
    <col min="7" max="8" width="13.7109375" style="10" customWidth="1"/>
    <col min="9" max="9" width="41.5703125" style="10" customWidth="1"/>
    <col min="10" max="10" width="20.42578125" style="10" customWidth="1"/>
    <col min="11" max="11" width="18.42578125" style="10" customWidth="1"/>
    <col min="12" max="12" width="32.42578125" style="10" customWidth="1"/>
    <col min="13" max="13" width="17.85546875" style="10" customWidth="1"/>
    <col min="14" max="14" width="17.140625" style="10" customWidth="1"/>
    <col min="15" max="15" width="15.42578125" style="10" customWidth="1"/>
    <col min="16" max="16" width="10.28515625" style="10" customWidth="1"/>
    <col min="17" max="17" width="9.140625" style="10"/>
    <col min="18" max="18" width="12.28515625" style="10" customWidth="1"/>
    <col min="19" max="19" width="11" style="10" customWidth="1"/>
    <col min="20" max="20" width="18.140625" style="10" customWidth="1"/>
    <col min="21" max="21" width="18.85546875" style="10" customWidth="1"/>
    <col min="22" max="22" width="17.42578125" style="10" customWidth="1"/>
    <col min="23" max="23" width="12.85546875" style="10" customWidth="1"/>
    <col min="24" max="24" width="18.7109375" style="10" customWidth="1"/>
    <col min="25" max="25" width="237.85546875" style="10" hidden="1" customWidth="1"/>
    <col min="26" max="16384" width="9.140625" style="10"/>
  </cols>
  <sheetData>
    <row r="1" spans="1:24" ht="6.75" customHeight="1" thickBot="1">
      <c r="A1" s="105">
        <v>1</v>
      </c>
      <c r="B1" s="105">
        <v>2</v>
      </c>
      <c r="C1" s="106" t="s">
        <v>182</v>
      </c>
      <c r="D1" s="105">
        <v>4</v>
      </c>
      <c r="E1" s="105">
        <v>5</v>
      </c>
      <c r="F1" s="105">
        <v>6</v>
      </c>
      <c r="G1" s="105">
        <v>7</v>
      </c>
      <c r="H1" s="105">
        <v>8</v>
      </c>
      <c r="I1" s="105">
        <v>9</v>
      </c>
      <c r="J1" s="105">
        <v>10</v>
      </c>
      <c r="K1" s="105">
        <v>15</v>
      </c>
      <c r="L1" s="105">
        <v>16</v>
      </c>
      <c r="M1" s="105">
        <v>17</v>
      </c>
      <c r="N1" s="105">
        <v>18</v>
      </c>
      <c r="O1" s="105">
        <v>19</v>
      </c>
      <c r="P1" s="105">
        <v>20</v>
      </c>
      <c r="Q1" s="105">
        <v>21</v>
      </c>
      <c r="R1" s="105">
        <v>22</v>
      </c>
      <c r="S1" s="105">
        <v>23</v>
      </c>
      <c r="T1" s="105">
        <v>24</v>
      </c>
      <c r="U1" s="105">
        <v>25</v>
      </c>
      <c r="V1" s="105">
        <v>26</v>
      </c>
      <c r="W1" s="105">
        <v>27</v>
      </c>
      <c r="X1" s="10">
        <v>28</v>
      </c>
    </row>
    <row r="2" spans="1:24" ht="59.25" customHeight="1">
      <c r="A2" s="135" t="s">
        <v>323</v>
      </c>
      <c r="B2" s="135"/>
      <c r="C2" s="135"/>
      <c r="D2" s="135"/>
      <c r="E2" s="21"/>
      <c r="F2" s="98"/>
      <c r="G2" s="96" t="s">
        <v>239</v>
      </c>
      <c r="H2" s="96"/>
      <c r="I2" s="97"/>
      <c r="J2" s="97" t="s">
        <v>845</v>
      </c>
      <c r="K2" s="97"/>
      <c r="L2" s="97"/>
      <c r="M2" s="97"/>
      <c r="N2" s="97"/>
      <c r="O2" s="97"/>
      <c r="P2" s="97"/>
      <c r="Q2" s="97"/>
      <c r="R2" s="97"/>
      <c r="S2" s="97"/>
      <c r="T2" s="97"/>
      <c r="U2" s="97"/>
      <c r="V2" s="97"/>
      <c r="W2" s="97"/>
    </row>
    <row r="3" spans="1:24" ht="12" customHeight="1">
      <c r="A3" s="136"/>
      <c r="B3" s="136"/>
      <c r="C3" s="136"/>
      <c r="D3" s="136"/>
      <c r="E3" s="22"/>
      <c r="F3" s="98"/>
      <c r="G3" s="306"/>
      <c r="H3" s="306"/>
      <c r="I3" s="306"/>
      <c r="J3" s="306"/>
      <c r="K3" s="306"/>
      <c r="L3" s="306"/>
      <c r="M3" s="306"/>
      <c r="N3" s="306"/>
      <c r="O3" s="306"/>
      <c r="P3" s="306"/>
      <c r="Q3" s="306"/>
      <c r="R3" s="306"/>
      <c r="S3" s="306"/>
      <c r="T3" s="306"/>
      <c r="U3" s="306"/>
      <c r="V3" s="306"/>
      <c r="W3" s="306"/>
    </row>
    <row r="4" spans="1:24" ht="10.5" customHeight="1" thickBot="1">
      <c r="A4" s="136"/>
      <c r="B4" s="136"/>
      <c r="C4" s="136"/>
      <c r="D4" s="136"/>
      <c r="E4" s="26"/>
      <c r="F4" s="98"/>
      <c r="G4" s="306"/>
      <c r="H4" s="306"/>
      <c r="I4" s="306"/>
      <c r="J4" s="306"/>
      <c r="K4" s="306"/>
      <c r="L4" s="306"/>
      <c r="M4" s="306"/>
      <c r="N4" s="306"/>
      <c r="O4" s="306"/>
      <c r="P4" s="306"/>
      <c r="Q4" s="306"/>
      <c r="R4" s="306"/>
      <c r="S4" s="306"/>
      <c r="T4" s="306"/>
      <c r="U4" s="306"/>
      <c r="V4" s="306"/>
      <c r="W4" s="306"/>
    </row>
    <row r="5" spans="1:24" s="12" customFormat="1" ht="39.75" customHeight="1">
      <c r="A5" s="136"/>
      <c r="B5" s="136"/>
      <c r="C5" s="136"/>
      <c r="D5" s="136"/>
      <c r="E5" s="11"/>
      <c r="F5" s="98"/>
      <c r="G5" s="309" t="s">
        <v>183</v>
      </c>
      <c r="H5" s="309" t="s">
        <v>432</v>
      </c>
      <c r="I5" s="309" t="s">
        <v>184</v>
      </c>
      <c r="J5" s="307" t="s">
        <v>185</v>
      </c>
      <c r="K5" s="307" t="s">
        <v>751</v>
      </c>
      <c r="L5" s="307" t="s">
        <v>752</v>
      </c>
      <c r="M5" s="307" t="s">
        <v>753</v>
      </c>
      <c r="N5" s="307" t="s">
        <v>186</v>
      </c>
      <c r="O5" s="307" t="s">
        <v>187</v>
      </c>
      <c r="P5" s="308" t="s">
        <v>197</v>
      </c>
      <c r="Q5" s="308"/>
      <c r="R5" s="308"/>
      <c r="S5" s="100" t="s">
        <v>190</v>
      </c>
      <c r="T5" s="100" t="s">
        <v>191</v>
      </c>
      <c r="U5" s="100" t="s">
        <v>192</v>
      </c>
      <c r="V5" s="100" t="s">
        <v>193</v>
      </c>
      <c r="W5" s="100" t="s">
        <v>194</v>
      </c>
      <c r="X5" s="307" t="s">
        <v>393</v>
      </c>
    </row>
    <row r="6" spans="1:24" s="12" customFormat="1" ht="36" customHeight="1">
      <c r="A6" s="136"/>
      <c r="B6" s="136"/>
      <c r="C6" s="136"/>
      <c r="D6" s="136"/>
      <c r="E6" s="11"/>
      <c r="F6" s="83"/>
      <c r="G6" s="309"/>
      <c r="H6" s="309"/>
      <c r="I6" s="309"/>
      <c r="J6" s="307"/>
      <c r="K6" s="307"/>
      <c r="L6" s="307"/>
      <c r="M6" s="307"/>
      <c r="N6" s="307"/>
      <c r="O6" s="307"/>
      <c r="P6" s="99" t="s">
        <v>188</v>
      </c>
      <c r="Q6" s="99" t="s">
        <v>433</v>
      </c>
      <c r="R6" s="99" t="s">
        <v>189</v>
      </c>
      <c r="S6" s="99" t="s">
        <v>196</v>
      </c>
      <c r="T6" s="99" t="s">
        <v>37</v>
      </c>
      <c r="U6" s="99" t="s">
        <v>435</v>
      </c>
      <c r="V6" s="99" t="s">
        <v>381</v>
      </c>
      <c r="W6" s="99" t="s">
        <v>195</v>
      </c>
      <c r="X6" s="307"/>
    </row>
    <row r="7" spans="1:24" ht="27.95" customHeight="1">
      <c r="A7" s="84" t="str">
        <f t="shared" ref="A7" si="0">B7&amp;C7&amp;D7</f>
        <v/>
      </c>
      <c r="B7" s="84"/>
      <c r="C7" s="86"/>
      <c r="D7" s="84"/>
      <c r="E7" s="84"/>
      <c r="F7" s="84"/>
      <c r="G7" s="87"/>
      <c r="H7" s="87"/>
      <c r="I7" s="91"/>
      <c r="J7" s="92"/>
      <c r="K7" s="92"/>
      <c r="L7" s="92"/>
      <c r="M7" s="93"/>
      <c r="N7" s="93"/>
      <c r="O7" s="93"/>
      <c r="P7" s="94"/>
      <c r="Q7" s="94"/>
      <c r="R7" s="94"/>
      <c r="S7" s="95"/>
      <c r="T7" s="95"/>
      <c r="U7" s="95"/>
      <c r="V7" s="95"/>
      <c r="W7" s="95"/>
      <c r="X7" s="125"/>
    </row>
    <row r="8" spans="1:24" ht="27.95" customHeight="1">
      <c r="A8" s="144" t="str">
        <f t="shared" ref="A8" si="1">B8&amp;C8&amp;D8</f>
        <v>145Ε3Η1</v>
      </c>
      <c r="B8" s="145">
        <v>145</v>
      </c>
      <c r="C8" s="146" t="s">
        <v>553</v>
      </c>
      <c r="D8" s="145">
        <v>1</v>
      </c>
      <c r="F8" s="84"/>
      <c r="G8" s="147" t="str">
        <f>'MiTo 0.9 Twinair 85hp'!D7</f>
        <v>145.E3H.1</v>
      </c>
      <c r="H8" s="148" t="s">
        <v>55</v>
      </c>
      <c r="I8" s="149" t="s">
        <v>554</v>
      </c>
      <c r="J8" s="150">
        <f>'MiTo 0.9 Twinair 85hp'!D6</f>
        <v>16800</v>
      </c>
      <c r="K8" s="150">
        <v>300</v>
      </c>
      <c r="L8" s="150">
        <f>J8-K8</f>
        <v>16500</v>
      </c>
      <c r="M8" s="151">
        <f t="shared" ref="M8" si="2">IF(N8&lt;=100,0,IF(N8&lt;=120,N8*0.9,IF(N8&lt;=140,N8*1.1,IF(N8&lt;=160,N8*1.7,IF(N8&lt;=180,N8*2.25,IF(N8&lt;=200,N8*2.55,IF(N8&lt;=250,N8*2.8,N8*3.4)))))))</f>
        <v>0</v>
      </c>
      <c r="N8" s="152">
        <v>98</v>
      </c>
      <c r="O8" s="153" t="s">
        <v>349</v>
      </c>
      <c r="P8" s="154">
        <v>4.9000000000000004</v>
      </c>
      <c r="Q8" s="155">
        <v>3.8</v>
      </c>
      <c r="R8" s="154">
        <v>4.2</v>
      </c>
      <c r="S8" s="154">
        <v>875</v>
      </c>
      <c r="T8" s="154" t="s">
        <v>555</v>
      </c>
      <c r="U8" s="154" t="s">
        <v>556</v>
      </c>
      <c r="V8" s="154">
        <v>12.5</v>
      </c>
      <c r="W8" s="154">
        <v>174</v>
      </c>
      <c r="X8" s="125" t="s">
        <v>447</v>
      </c>
    </row>
    <row r="9" spans="1:24" ht="27.95" customHeight="1">
      <c r="A9" s="144" t="str">
        <f>B9&amp;C9&amp;D9</f>
        <v>145B321</v>
      </c>
      <c r="B9" s="145">
        <v>145</v>
      </c>
      <c r="C9" s="146" t="s">
        <v>615</v>
      </c>
      <c r="D9" s="145">
        <v>1</v>
      </c>
      <c r="F9" s="84"/>
      <c r="G9" s="147" t="str">
        <f>'MiTo 1.4 Multiair 105hp'!D7</f>
        <v>145.B32.1</v>
      </c>
      <c r="H9" s="148" t="s">
        <v>55</v>
      </c>
      <c r="I9" s="149" t="s">
        <v>441</v>
      </c>
      <c r="J9" s="150">
        <f>'MiTo 1.4 Multiair 105hp'!D6+'MiTo 1.4 Multiair 105hp'!D80+'MiTo 1.4 Multiair 105hp'!D80</f>
        <v>17300</v>
      </c>
      <c r="K9" s="150">
        <v>960</v>
      </c>
      <c r="L9" s="150">
        <f>J9-K9</f>
        <v>16340</v>
      </c>
      <c r="M9" s="151">
        <f>IF(N9&lt;=100,0,IF(N9&lt;=120,N9*0.9,IF(N9&lt;=140,N9*1.1,IF(N9&lt;=160,N9*1.7,IF(N9&lt;=180,N9*2.25,IF(N9&lt;=200,N9*2.55,IF(N9&lt;=250,N9*2.8,N9*3.4)))))))</f>
        <v>147.4</v>
      </c>
      <c r="N9" s="152">
        <v>134</v>
      </c>
      <c r="O9" s="153" t="s">
        <v>349</v>
      </c>
      <c r="P9" s="154">
        <v>7.5</v>
      </c>
      <c r="Q9" s="155">
        <v>4.7</v>
      </c>
      <c r="R9" s="154">
        <v>5.7</v>
      </c>
      <c r="S9" s="154">
        <v>1368</v>
      </c>
      <c r="T9" s="154" t="s">
        <v>201</v>
      </c>
      <c r="U9" s="154" t="s">
        <v>203</v>
      </c>
      <c r="V9" s="154">
        <v>10.7</v>
      </c>
      <c r="W9" s="154">
        <v>189</v>
      </c>
      <c r="X9" s="125" t="s">
        <v>446</v>
      </c>
    </row>
    <row r="10" spans="1:24" ht="27.95" customHeight="1">
      <c r="A10" s="144" t="str">
        <f>B10&amp;C10&amp;D10</f>
        <v>145E3F1</v>
      </c>
      <c r="B10" s="145">
        <v>145</v>
      </c>
      <c r="C10" s="146" t="s">
        <v>514</v>
      </c>
      <c r="D10" s="145">
        <v>1</v>
      </c>
      <c r="F10" s="84"/>
      <c r="G10" s="147" t="str">
        <f>'MiTo 1.3 JTDM-2 85hp'!D7</f>
        <v>145.E3F.1</v>
      </c>
      <c r="H10" s="148" t="s">
        <v>55</v>
      </c>
      <c r="I10" s="149" t="s">
        <v>443</v>
      </c>
      <c r="J10" s="150">
        <f>'MiTo 1.3 JTDM-2 85hp'!D6</f>
        <v>18600</v>
      </c>
      <c r="K10" s="150">
        <v>960</v>
      </c>
      <c r="L10" s="150">
        <f>J10-K10</f>
        <v>17640</v>
      </c>
      <c r="M10" s="151">
        <f>IF(N10&lt;=100,0,IF(N10&lt;=120,N10*0.9,IF(N10&lt;=140,N10*1.1,IF(N10&lt;=160,N10*1.7,IF(N10&lt;=180,N10*2.25,IF(N10&lt;=200,N10*2.55,IF(N10&lt;=250,N10*2.8,N10*3.4)))))))</f>
        <v>0</v>
      </c>
      <c r="N10" s="152">
        <v>90</v>
      </c>
      <c r="O10" s="153" t="s">
        <v>362</v>
      </c>
      <c r="P10" s="154">
        <v>4.5</v>
      </c>
      <c r="Q10" s="155">
        <v>2.9</v>
      </c>
      <c r="R10" s="154">
        <v>3.5</v>
      </c>
      <c r="S10" s="154">
        <v>1248</v>
      </c>
      <c r="T10" s="154" t="s">
        <v>445</v>
      </c>
      <c r="U10" s="154" t="s">
        <v>444</v>
      </c>
      <c r="V10" s="154">
        <v>12.9</v>
      </c>
      <c r="W10" s="154">
        <v>174</v>
      </c>
      <c r="X10" s="125" t="s">
        <v>545</v>
      </c>
    </row>
    <row r="11" spans="1:24" ht="27.95" customHeight="1">
      <c r="A11" s="84"/>
      <c r="B11" s="84"/>
      <c r="C11" s="86"/>
      <c r="D11" s="84"/>
      <c r="E11" s="84"/>
      <c r="F11" s="84"/>
      <c r="G11" s="87"/>
      <c r="H11" s="87"/>
      <c r="I11" s="91"/>
      <c r="J11" s="92"/>
      <c r="K11" s="92"/>
      <c r="L11" s="92"/>
      <c r="M11" s="93"/>
      <c r="N11" s="93"/>
      <c r="O11" s="93"/>
      <c r="P11" s="94"/>
      <c r="Q11" s="94"/>
      <c r="R11" s="94"/>
      <c r="S11" s="95"/>
      <c r="T11" s="95"/>
      <c r="U11" s="95"/>
      <c r="V11" s="95"/>
      <c r="W11" s="95"/>
      <c r="X11" s="125"/>
    </row>
    <row r="12" spans="1:24" ht="27.95" customHeight="1">
      <c r="A12" s="80" t="str">
        <f t="shared" ref="A12:A18" si="3">B12&amp;C12&amp;D12</f>
        <v>145B372</v>
      </c>
      <c r="B12" s="81">
        <v>145</v>
      </c>
      <c r="C12" s="82" t="s">
        <v>770</v>
      </c>
      <c r="D12" s="81">
        <v>2</v>
      </c>
      <c r="F12" s="84"/>
      <c r="G12" s="90" t="str">
        <f>'MiTo 1.4 78hp'!D7</f>
        <v>145.B37.2</v>
      </c>
      <c r="H12" s="88" t="s">
        <v>55</v>
      </c>
      <c r="I12" s="89" t="s">
        <v>407</v>
      </c>
      <c r="J12" s="102">
        <f>'MiTo 1.4 78hp'!D6</f>
        <v>14700</v>
      </c>
      <c r="K12" s="102">
        <v>960</v>
      </c>
      <c r="L12" s="102">
        <f>J12-K12</f>
        <v>13740</v>
      </c>
      <c r="M12" s="101">
        <f>IF(N12&lt;=100,0,IF(N12&lt;=120,N12*0.9,IF(N12&lt;=140,N12*1.1,IF(N12&lt;=160,N12*1.7,IF(N12&lt;=180,N12*2.25,IF(N12&lt;=200,N12*2.55,IF(N12&lt;=250,N12*2.8,N12*3.4)))))))</f>
        <v>143</v>
      </c>
      <c r="N12" s="110">
        <v>130</v>
      </c>
      <c r="O12" s="103" t="s">
        <v>349</v>
      </c>
      <c r="P12" s="104">
        <v>7.3</v>
      </c>
      <c r="Q12" s="104">
        <v>4.5999999999999996</v>
      </c>
      <c r="R12" s="104">
        <v>5.6</v>
      </c>
      <c r="S12" s="104">
        <v>1368</v>
      </c>
      <c r="T12" s="104" t="s">
        <v>200</v>
      </c>
      <c r="U12" s="104" t="s">
        <v>202</v>
      </c>
      <c r="V12" s="107">
        <v>13</v>
      </c>
      <c r="W12" s="104">
        <v>165</v>
      </c>
      <c r="X12" s="125" t="s">
        <v>671</v>
      </c>
    </row>
    <row r="13" spans="1:24" ht="27.95" customHeight="1">
      <c r="A13" s="80" t="str">
        <f t="shared" si="3"/>
        <v>145E372</v>
      </c>
      <c r="B13" s="81">
        <v>145</v>
      </c>
      <c r="C13" s="82" t="s">
        <v>771</v>
      </c>
      <c r="D13" s="81">
        <v>2</v>
      </c>
      <c r="F13" s="84"/>
      <c r="G13" s="90" t="str">
        <f>'MiTo 1.4 78hp'!E7</f>
        <v>145.E37.2</v>
      </c>
      <c r="H13" s="88" t="s">
        <v>55</v>
      </c>
      <c r="I13" s="89" t="s">
        <v>408</v>
      </c>
      <c r="J13" s="102">
        <f>'MiTo 1.4 78hp'!E6</f>
        <v>15800</v>
      </c>
      <c r="K13" s="102">
        <v>960</v>
      </c>
      <c r="L13" s="102">
        <f>J13-K13</f>
        <v>14840</v>
      </c>
      <c r="M13" s="101">
        <f t="shared" ref="M13:M24" si="4">IF(N13&lt;=100,0,IF(N13&lt;=120,N13*0.9,IF(N13&lt;=140,N13*1.1,IF(N13&lt;=160,N13*1.7,IF(N13&lt;=180,N13*2.25,IF(N13&lt;=200,N13*2.55,IF(N13&lt;=250,N13*2.8,N13*3.4)))))))</f>
        <v>143</v>
      </c>
      <c r="N13" s="110">
        <v>130</v>
      </c>
      <c r="O13" s="103" t="s">
        <v>349</v>
      </c>
      <c r="P13" s="104">
        <v>7.3</v>
      </c>
      <c r="Q13" s="104">
        <v>4.5999999999999996</v>
      </c>
      <c r="R13" s="104">
        <v>5.6</v>
      </c>
      <c r="S13" s="104">
        <v>1368</v>
      </c>
      <c r="T13" s="104" t="s">
        <v>200</v>
      </c>
      <c r="U13" s="104" t="s">
        <v>202</v>
      </c>
      <c r="V13" s="107">
        <v>13</v>
      </c>
      <c r="W13" s="104">
        <v>165</v>
      </c>
      <c r="X13" s="125" t="s">
        <v>670</v>
      </c>
    </row>
    <row r="14" spans="1:24" ht="27.95" customHeight="1">
      <c r="A14" s="80" t="str">
        <f t="shared" si="3"/>
        <v>145E3B2</v>
      </c>
      <c r="B14" s="81">
        <v>145</v>
      </c>
      <c r="C14" s="82" t="s">
        <v>616</v>
      </c>
      <c r="D14" s="81">
        <v>2</v>
      </c>
      <c r="F14" s="84"/>
      <c r="G14" s="90" t="str">
        <f>'MiTo 0.9 Twinair 105hp'!D7</f>
        <v>145.E3B.2</v>
      </c>
      <c r="H14" s="88" t="s">
        <v>55</v>
      </c>
      <c r="I14" s="89" t="s">
        <v>624</v>
      </c>
      <c r="J14" s="102">
        <f>'MiTo 0.9 Twinair 105hp'!D6</f>
        <v>17600</v>
      </c>
      <c r="K14" s="102">
        <v>300</v>
      </c>
      <c r="L14" s="102">
        <f>J14-K14</f>
        <v>17300</v>
      </c>
      <c r="M14" s="101">
        <f t="shared" si="4"/>
        <v>0</v>
      </c>
      <c r="N14" s="110">
        <v>98</v>
      </c>
      <c r="O14" s="103" t="s">
        <v>349</v>
      </c>
      <c r="P14" s="104">
        <v>4.9000000000000004</v>
      </c>
      <c r="Q14" s="104">
        <v>3.8</v>
      </c>
      <c r="R14" s="104">
        <v>4.2</v>
      </c>
      <c r="S14" s="104">
        <v>875</v>
      </c>
      <c r="T14" s="104" t="s">
        <v>201</v>
      </c>
      <c r="U14" s="104" t="s">
        <v>203</v>
      </c>
      <c r="V14" s="104">
        <v>11.4</v>
      </c>
      <c r="W14" s="104">
        <v>184</v>
      </c>
      <c r="X14" s="125" t="s">
        <v>672</v>
      </c>
    </row>
    <row r="15" spans="1:24" ht="27.95" customHeight="1">
      <c r="A15" s="80" t="str">
        <f t="shared" si="3"/>
        <v>145K3B2</v>
      </c>
      <c r="B15" s="81">
        <v>145</v>
      </c>
      <c r="C15" s="82" t="s">
        <v>617</v>
      </c>
      <c r="D15" s="81">
        <v>2</v>
      </c>
      <c r="F15" s="84"/>
      <c r="G15" s="90" t="str">
        <f>'MiTo 0.9 Twinair 105hp'!E7</f>
        <v>145.K3B.2</v>
      </c>
      <c r="H15" s="88" t="s">
        <v>55</v>
      </c>
      <c r="I15" s="89" t="s">
        <v>625</v>
      </c>
      <c r="J15" s="102">
        <f>'MiTo 0.9 Twinair 105hp'!E6</f>
        <v>18700</v>
      </c>
      <c r="K15" s="102">
        <v>300</v>
      </c>
      <c r="L15" s="102">
        <f>J15-K15</f>
        <v>18400</v>
      </c>
      <c r="M15" s="101">
        <f t="shared" si="4"/>
        <v>0</v>
      </c>
      <c r="N15" s="110">
        <v>98</v>
      </c>
      <c r="O15" s="103" t="s">
        <v>349</v>
      </c>
      <c r="P15" s="104">
        <v>4.9000000000000004</v>
      </c>
      <c r="Q15" s="104">
        <v>3.8</v>
      </c>
      <c r="R15" s="104">
        <v>4.2</v>
      </c>
      <c r="S15" s="104">
        <v>875</v>
      </c>
      <c r="T15" s="104" t="s">
        <v>201</v>
      </c>
      <c r="U15" s="104" t="s">
        <v>203</v>
      </c>
      <c r="V15" s="104">
        <v>11.4</v>
      </c>
      <c r="W15" s="104">
        <v>184</v>
      </c>
      <c r="X15" s="125" t="s">
        <v>674</v>
      </c>
    </row>
    <row r="16" spans="1:24" ht="27.95" customHeight="1">
      <c r="A16" s="80" t="str">
        <f>B16&amp;C16&amp;D16</f>
        <v>145B3F2</v>
      </c>
      <c r="B16" s="81">
        <v>145</v>
      </c>
      <c r="C16" s="82" t="s">
        <v>513</v>
      </c>
      <c r="D16" s="81">
        <v>2</v>
      </c>
      <c r="F16" s="84"/>
      <c r="G16" s="90" t="str">
        <f>'MiTo 1.3 JTDM-2 85hp s2'!D7</f>
        <v>145.B3F.2</v>
      </c>
      <c r="H16" s="88" t="s">
        <v>55</v>
      </c>
      <c r="I16" s="89" t="s">
        <v>442</v>
      </c>
      <c r="J16" s="102">
        <f>'MiTo 1.3 JTDM-2 85hp s2'!D6</f>
        <v>17500</v>
      </c>
      <c r="K16" s="102">
        <v>960</v>
      </c>
      <c r="L16" s="102">
        <f>J16-K16</f>
        <v>16540</v>
      </c>
      <c r="M16" s="101">
        <f>IF(N16&lt;=100,0,IF(N16&lt;=120,N16*0.9,IF(N16&lt;=140,N16*1.1,IF(N16&lt;=160,N16*1.7,IF(N16&lt;=180,N16*2.25,IF(N16&lt;=200,N16*2.55,IF(N16&lt;=250,N16*2.8,N16*3.4)))))))</f>
        <v>0</v>
      </c>
      <c r="N16" s="110">
        <v>90</v>
      </c>
      <c r="O16" s="103" t="s">
        <v>362</v>
      </c>
      <c r="P16" s="104">
        <v>4.5</v>
      </c>
      <c r="Q16" s="104">
        <v>2.9</v>
      </c>
      <c r="R16" s="107">
        <v>3.5</v>
      </c>
      <c r="S16" s="104">
        <v>1248</v>
      </c>
      <c r="T16" s="104" t="s">
        <v>445</v>
      </c>
      <c r="U16" s="104" t="s">
        <v>444</v>
      </c>
      <c r="V16" s="104">
        <v>12.9</v>
      </c>
      <c r="W16" s="104">
        <v>174</v>
      </c>
      <c r="X16" s="125" t="s">
        <v>673</v>
      </c>
    </row>
    <row r="17" spans="1:31" ht="27.95" customHeight="1">
      <c r="A17" s="80" t="str">
        <f>B17&amp;C17&amp;D17</f>
        <v>145E3F2</v>
      </c>
      <c r="B17" s="81">
        <v>145</v>
      </c>
      <c r="C17" s="82" t="s">
        <v>514</v>
      </c>
      <c r="D17" s="81">
        <v>2</v>
      </c>
      <c r="F17" s="84"/>
      <c r="G17" s="90" t="str">
        <f>'MiTo 1.3 JTDM-2 85hp s2'!E7</f>
        <v>145.E3F.2</v>
      </c>
      <c r="H17" s="88" t="s">
        <v>55</v>
      </c>
      <c r="I17" s="89" t="s">
        <v>443</v>
      </c>
      <c r="J17" s="102">
        <f>'MiTo 1.3 JTDM-2 85hp s2'!E6</f>
        <v>18600</v>
      </c>
      <c r="K17" s="102">
        <v>960</v>
      </c>
      <c r="L17" s="102">
        <f>J17-K17</f>
        <v>17640</v>
      </c>
      <c r="M17" s="101">
        <f>IF(N17&lt;=100,0,IF(N17&lt;=120,N17*0.9,IF(N17&lt;=140,N17*1.1,IF(N17&lt;=160,N17*1.7,IF(N17&lt;=180,N17*2.25,IF(N17&lt;=200,N17*2.55,IF(N17&lt;=250,N17*2.8,N17*3.4)))))))</f>
        <v>0</v>
      </c>
      <c r="N17" s="110">
        <v>90</v>
      </c>
      <c r="O17" s="103" t="s">
        <v>362</v>
      </c>
      <c r="P17" s="104">
        <v>4.5</v>
      </c>
      <c r="Q17" s="104">
        <v>2.9</v>
      </c>
      <c r="R17" s="104">
        <v>3.5</v>
      </c>
      <c r="S17" s="104">
        <v>1248</v>
      </c>
      <c r="T17" s="104" t="s">
        <v>445</v>
      </c>
      <c r="U17" s="104" t="s">
        <v>444</v>
      </c>
      <c r="V17" s="104">
        <v>12.9</v>
      </c>
      <c r="W17" s="104">
        <v>174</v>
      </c>
      <c r="X17" s="125" t="s">
        <v>672</v>
      </c>
    </row>
    <row r="18" spans="1:31" ht="27.95" customHeight="1">
      <c r="A18" s="80" t="str">
        <f t="shared" si="3"/>
        <v>145Κ3F2</v>
      </c>
      <c r="B18" s="81">
        <v>145</v>
      </c>
      <c r="C18" s="82" t="s">
        <v>618</v>
      </c>
      <c r="D18" s="81">
        <v>2</v>
      </c>
      <c r="F18" s="84"/>
      <c r="G18" s="90" t="str">
        <f>'MiTo 1.3 JTDM-2 85hp s2'!F7</f>
        <v>145.K3F.2</v>
      </c>
      <c r="H18" s="88" t="s">
        <v>55</v>
      </c>
      <c r="I18" s="89" t="s">
        <v>626</v>
      </c>
      <c r="J18" s="102">
        <f>'MiTo 1.3 JTDM-2 85hp s2'!F6</f>
        <v>19700</v>
      </c>
      <c r="K18" s="102">
        <v>960</v>
      </c>
      <c r="L18" s="102">
        <f>J18-K18</f>
        <v>18740</v>
      </c>
      <c r="M18" s="101">
        <f t="shared" si="4"/>
        <v>0</v>
      </c>
      <c r="N18" s="110">
        <v>90</v>
      </c>
      <c r="O18" s="103" t="s">
        <v>362</v>
      </c>
      <c r="P18" s="104">
        <v>4.5</v>
      </c>
      <c r="Q18" s="104">
        <v>2.9</v>
      </c>
      <c r="R18" s="104">
        <v>3.5</v>
      </c>
      <c r="S18" s="104">
        <v>1248</v>
      </c>
      <c r="T18" s="104" t="s">
        <v>445</v>
      </c>
      <c r="U18" s="104" t="s">
        <v>444</v>
      </c>
      <c r="V18" s="104">
        <v>12.9</v>
      </c>
      <c r="W18" s="104">
        <v>174</v>
      </c>
      <c r="X18" s="125" t="s">
        <v>674</v>
      </c>
    </row>
    <row r="19" spans="1:31" ht="27.95" customHeight="1" thickBot="1">
      <c r="A19" s="84"/>
      <c r="B19" s="84"/>
      <c r="C19" s="86"/>
      <c r="D19" s="84"/>
      <c r="E19" s="84"/>
      <c r="F19" s="84"/>
      <c r="G19" s="87"/>
      <c r="H19" s="87"/>
      <c r="I19" s="91"/>
      <c r="J19" s="92"/>
      <c r="K19" s="92"/>
      <c r="L19" s="92"/>
      <c r="M19" s="93"/>
      <c r="N19" s="93"/>
      <c r="O19" s="93"/>
      <c r="P19" s="94"/>
      <c r="Q19" s="94"/>
      <c r="R19" s="94"/>
      <c r="S19" s="95"/>
      <c r="T19" s="95"/>
      <c r="U19" s="95"/>
      <c r="V19" s="95"/>
      <c r="W19" s="95"/>
      <c r="X19" s="125"/>
    </row>
    <row r="20" spans="1:31" ht="27.95" customHeight="1">
      <c r="A20" s="144" t="str">
        <f t="shared" ref="A20:A23" si="5">B20&amp;C20&amp;D20</f>
        <v>191C510</v>
      </c>
      <c r="B20" s="145">
        <v>191</v>
      </c>
      <c r="C20" s="146" t="s">
        <v>428</v>
      </c>
      <c r="D20" s="145">
        <v>0</v>
      </c>
      <c r="E20" s="21"/>
      <c r="F20" s="84"/>
      <c r="G20" s="147" t="str">
        <f>'Giulietta 1.4 TB 120hp'!D7</f>
        <v>191.C51.0</v>
      </c>
      <c r="H20" s="148" t="s">
        <v>254</v>
      </c>
      <c r="I20" s="149" t="s">
        <v>425</v>
      </c>
      <c r="J20" s="150">
        <f>'Giulietta 1.4 TB 120hp'!D6</f>
        <v>21850</v>
      </c>
      <c r="K20" s="150">
        <v>960</v>
      </c>
      <c r="L20" s="150">
        <f>J20-K20</f>
        <v>20890</v>
      </c>
      <c r="M20" s="151">
        <f t="shared" si="4"/>
        <v>253.29999999999998</v>
      </c>
      <c r="N20" s="152">
        <v>149</v>
      </c>
      <c r="O20" s="153" t="s">
        <v>349</v>
      </c>
      <c r="P20" s="154">
        <v>8.4</v>
      </c>
      <c r="Q20" s="154">
        <v>5.3</v>
      </c>
      <c r="R20" s="154">
        <v>6.4</v>
      </c>
      <c r="S20" s="154">
        <v>1368</v>
      </c>
      <c r="T20" s="154" t="s">
        <v>102</v>
      </c>
      <c r="U20" s="154" t="s">
        <v>107</v>
      </c>
      <c r="V20" s="154">
        <v>9.4</v>
      </c>
      <c r="W20" s="154">
        <v>195</v>
      </c>
      <c r="X20" s="125" t="s">
        <v>214</v>
      </c>
    </row>
    <row r="21" spans="1:31" ht="27.95" customHeight="1">
      <c r="A21" s="144" t="str">
        <f t="shared" si="5"/>
        <v>191C530</v>
      </c>
      <c r="B21" s="145">
        <v>191</v>
      </c>
      <c r="C21" s="146" t="s">
        <v>427</v>
      </c>
      <c r="D21" s="145">
        <v>0</v>
      </c>
      <c r="E21" s="22"/>
      <c r="F21" s="85"/>
      <c r="G21" s="147" t="str">
        <f>'Giulietta 1.4 Multiair 170hp'!D7</f>
        <v>191.C53.0</v>
      </c>
      <c r="H21" s="148" t="s">
        <v>254</v>
      </c>
      <c r="I21" s="149" t="s">
        <v>237</v>
      </c>
      <c r="J21" s="150">
        <f>'Giulietta 1.4 Multiair 170hp'!D6</f>
        <v>23950</v>
      </c>
      <c r="K21" s="150">
        <v>960</v>
      </c>
      <c r="L21" s="150">
        <f>J21-K21</f>
        <v>22990</v>
      </c>
      <c r="M21" s="151">
        <f t="shared" si="4"/>
        <v>147.4</v>
      </c>
      <c r="N21" s="152">
        <v>134</v>
      </c>
      <c r="O21" s="153" t="s">
        <v>349</v>
      </c>
      <c r="P21" s="154">
        <v>7.8</v>
      </c>
      <c r="Q21" s="154">
        <v>4.5999999999999996</v>
      </c>
      <c r="R21" s="154">
        <v>5.8</v>
      </c>
      <c r="S21" s="154">
        <v>1368</v>
      </c>
      <c r="T21" s="154" t="s">
        <v>103</v>
      </c>
      <c r="U21" s="154" t="s">
        <v>108</v>
      </c>
      <c r="V21" s="154">
        <v>7.8</v>
      </c>
      <c r="W21" s="154">
        <v>218</v>
      </c>
      <c r="X21" s="125" t="s">
        <v>214</v>
      </c>
    </row>
    <row r="22" spans="1:31" ht="27.95" customHeight="1">
      <c r="A22" s="144" t="str">
        <f t="shared" si="5"/>
        <v>191V560</v>
      </c>
      <c r="B22" s="145">
        <v>191</v>
      </c>
      <c r="C22" s="146" t="s">
        <v>614</v>
      </c>
      <c r="D22" s="145">
        <v>0</v>
      </c>
      <c r="E22" s="22"/>
      <c r="F22" s="85"/>
      <c r="G22" s="147" t="str">
        <f>'Giulietta 1.6 JTDM-2 105hp'!D7</f>
        <v>191.V56.0</v>
      </c>
      <c r="H22" s="148" t="s">
        <v>254</v>
      </c>
      <c r="I22" s="149" t="s">
        <v>592</v>
      </c>
      <c r="J22" s="150">
        <f>'Giulietta 1.6 JTDM-2 105hp'!D6</f>
        <v>23500</v>
      </c>
      <c r="K22" s="150">
        <v>1430</v>
      </c>
      <c r="L22" s="150">
        <f>J22-K22</f>
        <v>22070</v>
      </c>
      <c r="M22" s="151">
        <f t="shared" si="4"/>
        <v>102.60000000000001</v>
      </c>
      <c r="N22" s="152">
        <v>114</v>
      </c>
      <c r="O22" s="153" t="s">
        <v>362</v>
      </c>
      <c r="P22" s="154">
        <v>5.5</v>
      </c>
      <c r="Q22" s="154">
        <v>3.7</v>
      </c>
      <c r="R22" s="154">
        <v>4.4000000000000004</v>
      </c>
      <c r="S22" s="154">
        <v>1598</v>
      </c>
      <c r="T22" s="154" t="s">
        <v>105</v>
      </c>
      <c r="U22" s="154" t="s">
        <v>110</v>
      </c>
      <c r="V22" s="154">
        <v>11.3</v>
      </c>
      <c r="W22" s="154">
        <v>185</v>
      </c>
      <c r="X22" s="125" t="s">
        <v>611</v>
      </c>
    </row>
    <row r="23" spans="1:31" ht="27.95" customHeight="1">
      <c r="A23" s="144" t="str">
        <f t="shared" si="5"/>
        <v>191C560</v>
      </c>
      <c r="B23" s="145">
        <v>191</v>
      </c>
      <c r="C23" s="146" t="s">
        <v>426</v>
      </c>
      <c r="D23" s="145">
        <v>0</v>
      </c>
      <c r="E23" s="22"/>
      <c r="F23" s="85"/>
      <c r="G23" s="147" t="str">
        <f>'Giulietta 1.6 JTDM-2 105hp'!E7</f>
        <v>191.C56.0</v>
      </c>
      <c r="H23" s="148" t="s">
        <v>254</v>
      </c>
      <c r="I23" s="149" t="s">
        <v>417</v>
      </c>
      <c r="J23" s="150">
        <f>'Giulietta 1.6 JTDM-2 105hp'!E6</f>
        <v>24400</v>
      </c>
      <c r="K23" s="150">
        <v>1430</v>
      </c>
      <c r="L23" s="150">
        <f>J23-K23</f>
        <v>22970</v>
      </c>
      <c r="M23" s="151">
        <f t="shared" si="4"/>
        <v>102.60000000000001</v>
      </c>
      <c r="N23" s="152">
        <v>114</v>
      </c>
      <c r="O23" s="153" t="s">
        <v>362</v>
      </c>
      <c r="P23" s="154">
        <v>5.5</v>
      </c>
      <c r="Q23" s="154">
        <v>3.7</v>
      </c>
      <c r="R23" s="154">
        <v>4.4000000000000004</v>
      </c>
      <c r="S23" s="154">
        <v>1598</v>
      </c>
      <c r="T23" s="154" t="s">
        <v>105</v>
      </c>
      <c r="U23" s="154" t="s">
        <v>110</v>
      </c>
      <c r="V23" s="154">
        <v>11.3</v>
      </c>
      <c r="W23" s="154">
        <v>185</v>
      </c>
      <c r="X23" s="125" t="s">
        <v>226</v>
      </c>
    </row>
    <row r="24" spans="1:31" ht="27.95" customHeight="1">
      <c r="A24" s="144" t="str">
        <f>B24&amp;C24&amp;D24</f>
        <v>191C5D0</v>
      </c>
      <c r="B24" s="145">
        <v>191</v>
      </c>
      <c r="C24" s="146" t="s">
        <v>227</v>
      </c>
      <c r="D24" s="145">
        <v>0</v>
      </c>
      <c r="E24" s="22"/>
      <c r="F24" s="85"/>
      <c r="G24" s="147" t="str">
        <f>'Giulietta 2.0 JTDM-2 170hp TCT'!D7</f>
        <v>191.C5D.0</v>
      </c>
      <c r="H24" s="148" t="s">
        <v>254</v>
      </c>
      <c r="I24" s="149" t="s">
        <v>228</v>
      </c>
      <c r="J24" s="150">
        <f>'Giulietta 2.0 JTDM-2 170hp TCT'!D6</f>
        <v>30400</v>
      </c>
      <c r="K24" s="150" t="s">
        <v>547</v>
      </c>
      <c r="L24" s="150" t="s">
        <v>548</v>
      </c>
      <c r="M24" s="151">
        <f t="shared" si="4"/>
        <v>107.10000000000001</v>
      </c>
      <c r="N24" s="152">
        <v>119</v>
      </c>
      <c r="O24" s="153" t="s">
        <v>362</v>
      </c>
      <c r="P24" s="154">
        <v>5.3</v>
      </c>
      <c r="Q24" s="154">
        <v>4</v>
      </c>
      <c r="R24" s="154">
        <v>4.5</v>
      </c>
      <c r="S24" s="154">
        <v>1956</v>
      </c>
      <c r="T24" s="154" t="s">
        <v>106</v>
      </c>
      <c r="U24" s="154" t="s">
        <v>111</v>
      </c>
      <c r="V24" s="154">
        <v>7.9</v>
      </c>
      <c r="W24" s="154">
        <v>218</v>
      </c>
      <c r="X24" s="125" t="s">
        <v>229</v>
      </c>
      <c r="Y24" s="32" t="s">
        <v>384</v>
      </c>
      <c r="Z24" s="32"/>
      <c r="AA24" s="32"/>
      <c r="AB24" s="32"/>
      <c r="AC24" s="32"/>
      <c r="AD24" s="32"/>
      <c r="AE24" s="32"/>
    </row>
    <row r="25" spans="1:31" ht="27.95" customHeight="1" thickBot="1">
      <c r="A25" s="84"/>
      <c r="B25" s="84"/>
      <c r="C25" s="86"/>
      <c r="D25" s="84"/>
      <c r="E25" s="84"/>
      <c r="F25" s="84"/>
      <c r="G25" s="87"/>
      <c r="H25" s="87"/>
      <c r="I25" s="91"/>
      <c r="J25" s="92"/>
      <c r="K25" s="92"/>
      <c r="L25" s="92"/>
      <c r="M25" s="93"/>
      <c r="N25" s="93"/>
      <c r="O25" s="93"/>
      <c r="P25" s="94"/>
      <c r="Q25" s="94"/>
      <c r="R25" s="94"/>
      <c r="S25" s="95"/>
      <c r="T25" s="95"/>
      <c r="U25" s="95"/>
      <c r="V25" s="95"/>
      <c r="W25" s="95"/>
      <c r="X25" s="125"/>
    </row>
    <row r="26" spans="1:31" ht="27.95" customHeight="1">
      <c r="A26" s="256" t="str">
        <f t="shared" ref="A26:A28" si="6">B26&amp;C26&amp;D26</f>
        <v>191B5A1</v>
      </c>
      <c r="B26" s="257">
        <v>191</v>
      </c>
      <c r="C26" s="258" t="s">
        <v>743</v>
      </c>
      <c r="D26" s="257">
        <v>1</v>
      </c>
      <c r="E26" s="259"/>
      <c r="F26" s="84"/>
      <c r="G26" s="260" t="str">
        <f>'Giulietta 1.4 TB 105hp s1'!D7</f>
        <v>191.B5A.1</v>
      </c>
      <c r="H26" s="261" t="s">
        <v>254</v>
      </c>
      <c r="I26" s="262" t="s">
        <v>750</v>
      </c>
      <c r="J26" s="263">
        <f>'Giulietta 1.4 TB 105hp s1'!D6</f>
        <v>19500</v>
      </c>
      <c r="K26" s="263">
        <v>960</v>
      </c>
      <c r="L26" s="263">
        <f>J26-K26</f>
        <v>18540</v>
      </c>
      <c r="M26" s="264">
        <f t="shared" ref="M26:M33" si="7">IF(N26&lt;=100,0,IF(N26&lt;=120,N26*0.9,IF(N26&lt;=140,N26*1.1,IF(N26&lt;=160,N26*1.7,IF(N26&lt;=180,N26*2.25,IF(N26&lt;=200,N26*2.55,IF(N26&lt;=250,N26*2.8,N26*3.4)))))))</f>
        <v>253.29999999999998</v>
      </c>
      <c r="N26" s="265">
        <v>149</v>
      </c>
      <c r="O26" s="266" t="s">
        <v>349</v>
      </c>
      <c r="P26" s="267">
        <v>8.4</v>
      </c>
      <c r="Q26" s="267">
        <v>5.3</v>
      </c>
      <c r="R26" s="267">
        <v>6.4</v>
      </c>
      <c r="S26" s="267">
        <v>1368</v>
      </c>
      <c r="T26" s="267" t="s">
        <v>754</v>
      </c>
      <c r="U26" s="267" t="s">
        <v>107</v>
      </c>
      <c r="V26" s="267">
        <v>10.6</v>
      </c>
      <c r="W26" s="267">
        <v>185</v>
      </c>
      <c r="X26" s="125" t="s">
        <v>756</v>
      </c>
    </row>
    <row r="27" spans="1:31" ht="27.95" customHeight="1">
      <c r="A27" s="256" t="str">
        <f t="shared" si="6"/>
        <v>191B5E1</v>
      </c>
      <c r="B27" s="257">
        <v>191</v>
      </c>
      <c r="C27" s="258" t="s">
        <v>744</v>
      </c>
      <c r="D27" s="257">
        <v>1</v>
      </c>
      <c r="E27" s="268"/>
      <c r="F27" s="84"/>
      <c r="G27" s="260" t="str">
        <f>'Giulietta 1.4 TB 120hp s1'!D7</f>
        <v>191.B5E.1</v>
      </c>
      <c r="H27" s="261" t="s">
        <v>254</v>
      </c>
      <c r="I27" s="262" t="s">
        <v>755</v>
      </c>
      <c r="J27" s="263">
        <f>'Giulietta 1.4 TB 120hp s1'!D6</f>
        <v>20500</v>
      </c>
      <c r="K27" s="263">
        <v>960</v>
      </c>
      <c r="L27" s="263">
        <f>J27-K27</f>
        <v>19540</v>
      </c>
      <c r="M27" s="264">
        <f t="shared" si="7"/>
        <v>251.6</v>
      </c>
      <c r="N27" s="265">
        <v>148</v>
      </c>
      <c r="O27" s="266" t="s">
        <v>349</v>
      </c>
      <c r="P27" s="267">
        <v>8.3000000000000007</v>
      </c>
      <c r="Q27" s="267">
        <v>5.3</v>
      </c>
      <c r="R27" s="267">
        <v>6.4</v>
      </c>
      <c r="S27" s="267">
        <v>1368</v>
      </c>
      <c r="T27" s="267" t="s">
        <v>102</v>
      </c>
      <c r="U27" s="267" t="s">
        <v>107</v>
      </c>
      <c r="V27" s="267">
        <v>9.4</v>
      </c>
      <c r="W27" s="267">
        <v>195</v>
      </c>
      <c r="X27" s="125" t="s">
        <v>756</v>
      </c>
    </row>
    <row r="28" spans="1:31" ht="27.95" customHeight="1">
      <c r="A28" s="256" t="str">
        <f t="shared" si="6"/>
        <v>191C5F1</v>
      </c>
      <c r="B28" s="257">
        <v>191</v>
      </c>
      <c r="C28" s="258" t="s">
        <v>745</v>
      </c>
      <c r="D28" s="257">
        <v>1</v>
      </c>
      <c r="E28" s="268"/>
      <c r="F28" s="84"/>
      <c r="G28" s="260" t="str">
        <f>'Giulietta 1.4 Mair 170hp s1'!D7</f>
        <v>191.C5F.1</v>
      </c>
      <c r="H28" s="261" t="s">
        <v>254</v>
      </c>
      <c r="I28" s="262" t="s">
        <v>237</v>
      </c>
      <c r="J28" s="263">
        <f>'Giulietta 1.4 Mair 170hp s1'!D6</f>
        <v>24750</v>
      </c>
      <c r="K28" s="263">
        <v>960</v>
      </c>
      <c r="L28" s="263">
        <f>J28-K28</f>
        <v>23790</v>
      </c>
      <c r="M28" s="264">
        <f t="shared" si="7"/>
        <v>144.10000000000002</v>
      </c>
      <c r="N28" s="265">
        <v>131</v>
      </c>
      <c r="O28" s="266" t="s">
        <v>349</v>
      </c>
      <c r="P28" s="267">
        <v>7.6</v>
      </c>
      <c r="Q28" s="267">
        <v>4.5999999999999996</v>
      </c>
      <c r="R28" s="267">
        <v>5.7</v>
      </c>
      <c r="S28" s="267">
        <v>1368</v>
      </c>
      <c r="T28" s="267" t="s">
        <v>103</v>
      </c>
      <c r="U28" s="267" t="s">
        <v>108</v>
      </c>
      <c r="V28" s="267">
        <v>7.8</v>
      </c>
      <c r="W28" s="267">
        <v>218</v>
      </c>
      <c r="X28" s="125" t="s">
        <v>757</v>
      </c>
    </row>
    <row r="29" spans="1:31" ht="27.95" customHeight="1">
      <c r="A29" s="256" t="str">
        <f>B29&amp;C29&amp;D29</f>
        <v>191C5G1</v>
      </c>
      <c r="B29" s="257">
        <v>191</v>
      </c>
      <c r="C29" s="258" t="s">
        <v>746</v>
      </c>
      <c r="D29" s="257">
        <v>1</v>
      </c>
      <c r="E29" s="268"/>
      <c r="F29" s="84"/>
      <c r="G29" s="260" t="str">
        <f>'Giulietta 1.4 Mair 170hp TCT s1'!D7</f>
        <v>191.C5G.1</v>
      </c>
      <c r="H29" s="261" t="s">
        <v>254</v>
      </c>
      <c r="I29" s="262" t="s">
        <v>211</v>
      </c>
      <c r="J29" s="263">
        <f>'Giulietta 1.4 Mair 170hp TCT s1'!D6</f>
        <v>26750</v>
      </c>
      <c r="K29" s="263">
        <v>960</v>
      </c>
      <c r="L29" s="263">
        <f>J29-K29</f>
        <v>25790</v>
      </c>
      <c r="M29" s="264">
        <f t="shared" si="7"/>
        <v>107.10000000000001</v>
      </c>
      <c r="N29" s="265">
        <v>119</v>
      </c>
      <c r="O29" s="266" t="s">
        <v>349</v>
      </c>
      <c r="P29" s="267">
        <v>6.6</v>
      </c>
      <c r="Q29" s="267">
        <v>4.3</v>
      </c>
      <c r="R29" s="267">
        <v>5.0999999999999996</v>
      </c>
      <c r="S29" s="267">
        <v>1368</v>
      </c>
      <c r="T29" s="267" t="s">
        <v>103</v>
      </c>
      <c r="U29" s="267" t="s">
        <v>108</v>
      </c>
      <c r="V29" s="267">
        <v>7.7</v>
      </c>
      <c r="W29" s="267">
        <v>218</v>
      </c>
      <c r="X29" s="125" t="s">
        <v>760</v>
      </c>
    </row>
    <row r="30" spans="1:31" ht="27.95" customHeight="1">
      <c r="A30" s="256" t="str">
        <f t="shared" ref="A30:A32" si="8">B30&amp;C30&amp;D30</f>
        <v>191C5C1</v>
      </c>
      <c r="B30" s="257">
        <v>191</v>
      </c>
      <c r="C30" s="258" t="s">
        <v>747</v>
      </c>
      <c r="D30" s="257">
        <v>1</v>
      </c>
      <c r="E30" s="268"/>
      <c r="F30" s="84"/>
      <c r="G30" s="260" t="str">
        <f>'Giulietta 1.75 TBi 235hp QV TCT'!D7</f>
        <v>191.C5C.1</v>
      </c>
      <c r="H30" s="261" t="s">
        <v>254</v>
      </c>
      <c r="I30" s="262" t="s">
        <v>758</v>
      </c>
      <c r="J30" s="263">
        <f>'Giulietta 1.75 TBi 235hp QV TCT'!D6</f>
        <v>34500</v>
      </c>
      <c r="K30" s="263">
        <v>2100</v>
      </c>
      <c r="L30" s="263">
        <f>J30-K30</f>
        <v>32400</v>
      </c>
      <c r="M30" s="264" t="s">
        <v>759</v>
      </c>
      <c r="N30" s="265" t="s">
        <v>759</v>
      </c>
      <c r="O30" s="266" t="s">
        <v>349</v>
      </c>
      <c r="P30" s="267" t="s">
        <v>759</v>
      </c>
      <c r="Q30" s="267" t="s">
        <v>759</v>
      </c>
      <c r="R30" s="267" t="s">
        <v>759</v>
      </c>
      <c r="S30" s="267">
        <v>1742</v>
      </c>
      <c r="T30" s="267" t="s">
        <v>104</v>
      </c>
      <c r="U30" s="267" t="s">
        <v>109</v>
      </c>
      <c r="V30" s="267" t="s">
        <v>759</v>
      </c>
      <c r="W30" s="267" t="s">
        <v>759</v>
      </c>
      <c r="X30" s="125" t="s">
        <v>761</v>
      </c>
    </row>
    <row r="31" spans="1:31" ht="27.95" customHeight="1">
      <c r="A31" s="256" t="str">
        <f t="shared" si="8"/>
        <v>191B5H1</v>
      </c>
      <c r="B31" s="257">
        <v>191</v>
      </c>
      <c r="C31" s="258" t="s">
        <v>748</v>
      </c>
      <c r="D31" s="257">
        <v>1</v>
      </c>
      <c r="E31" s="268"/>
      <c r="F31" s="84"/>
      <c r="G31" s="260" t="str">
        <f>'Giulietta 1.6 JTDM-2 105hp s1'!D7</f>
        <v>191.B5H.1</v>
      </c>
      <c r="H31" s="261" t="s">
        <v>254</v>
      </c>
      <c r="I31" s="262" t="s">
        <v>416</v>
      </c>
      <c r="J31" s="263">
        <f>'Giulietta 1.6 JTDM-2 105hp s1'!D6</f>
        <v>22500</v>
      </c>
      <c r="K31" s="263">
        <v>1430</v>
      </c>
      <c r="L31" s="263">
        <f>J31-K31</f>
        <v>21070</v>
      </c>
      <c r="M31" s="264">
        <f t="shared" si="7"/>
        <v>93.600000000000009</v>
      </c>
      <c r="N31" s="265">
        <v>104</v>
      </c>
      <c r="O31" s="266" t="s">
        <v>362</v>
      </c>
      <c r="P31" s="269">
        <v>5</v>
      </c>
      <c r="Q31" s="269">
        <v>3.4</v>
      </c>
      <c r="R31" s="269">
        <v>4</v>
      </c>
      <c r="S31" s="267">
        <v>1598</v>
      </c>
      <c r="T31" s="267" t="s">
        <v>105</v>
      </c>
      <c r="U31" s="267" t="s">
        <v>110</v>
      </c>
      <c r="V31" s="267">
        <v>11.3</v>
      </c>
      <c r="W31" s="267">
        <v>185</v>
      </c>
      <c r="X31" s="125" t="s">
        <v>756</v>
      </c>
    </row>
    <row r="32" spans="1:31" ht="27.95" customHeight="1">
      <c r="A32" s="256" t="str">
        <f t="shared" si="8"/>
        <v>191C5H1</v>
      </c>
      <c r="B32" s="257">
        <v>191</v>
      </c>
      <c r="C32" s="258" t="s">
        <v>749</v>
      </c>
      <c r="D32" s="257">
        <v>1</v>
      </c>
      <c r="E32" s="268"/>
      <c r="F32" s="84"/>
      <c r="G32" s="260" t="str">
        <f>'Giulietta 1.6 JTDM-2 105hp s1'!E7</f>
        <v>191.C5H.1</v>
      </c>
      <c r="H32" s="261" t="s">
        <v>254</v>
      </c>
      <c r="I32" s="262" t="s">
        <v>417</v>
      </c>
      <c r="J32" s="263">
        <f>'Giulietta 1.6 JTDM-2 105hp s1'!E6</f>
        <v>23700</v>
      </c>
      <c r="K32" s="263">
        <v>1430</v>
      </c>
      <c r="L32" s="263">
        <f>J32-K32</f>
        <v>22270</v>
      </c>
      <c r="M32" s="264">
        <f t="shared" si="7"/>
        <v>93.600000000000009</v>
      </c>
      <c r="N32" s="265">
        <v>104</v>
      </c>
      <c r="O32" s="266" t="s">
        <v>362</v>
      </c>
      <c r="P32" s="269">
        <v>5</v>
      </c>
      <c r="Q32" s="269">
        <v>3.4</v>
      </c>
      <c r="R32" s="269">
        <v>4</v>
      </c>
      <c r="S32" s="267">
        <v>1598</v>
      </c>
      <c r="T32" s="267" t="s">
        <v>105</v>
      </c>
      <c r="U32" s="267" t="s">
        <v>110</v>
      </c>
      <c r="V32" s="267">
        <v>11.3</v>
      </c>
      <c r="W32" s="267">
        <v>185</v>
      </c>
      <c r="X32" s="125" t="s">
        <v>757</v>
      </c>
    </row>
    <row r="33" spans="1:31" ht="27.95" customHeight="1">
      <c r="A33" s="256" t="str">
        <f>B33&amp;C33&amp;D33</f>
        <v>191C5T1</v>
      </c>
      <c r="B33" s="257">
        <v>191</v>
      </c>
      <c r="C33" s="258" t="s">
        <v>764</v>
      </c>
      <c r="D33" s="257">
        <v>1</v>
      </c>
      <c r="E33" s="268"/>
      <c r="F33" s="84"/>
      <c r="G33" s="260" t="str">
        <f>'Giulietta 2.0 JTDM 170hp TCTs1'!D7</f>
        <v>191.C5Τ.1</v>
      </c>
      <c r="H33" s="261" t="s">
        <v>254</v>
      </c>
      <c r="I33" s="262" t="s">
        <v>228</v>
      </c>
      <c r="J33" s="263">
        <f>'Giulietta 2.0 JTDM 170hp TCTs1'!D6</f>
        <v>30800</v>
      </c>
      <c r="K33" s="263" t="s">
        <v>762</v>
      </c>
      <c r="L33" s="263" t="s">
        <v>763</v>
      </c>
      <c r="M33" s="264">
        <f t="shared" si="7"/>
        <v>104.4</v>
      </c>
      <c r="N33" s="265">
        <v>116</v>
      </c>
      <c r="O33" s="266" t="s">
        <v>362</v>
      </c>
      <c r="P33" s="267">
        <v>5.2</v>
      </c>
      <c r="Q33" s="267">
        <v>3.9</v>
      </c>
      <c r="R33" s="267">
        <v>4.4000000000000004</v>
      </c>
      <c r="S33" s="267">
        <v>1956</v>
      </c>
      <c r="T33" s="267" t="s">
        <v>106</v>
      </c>
      <c r="U33" s="267" t="s">
        <v>111</v>
      </c>
      <c r="V33" s="267">
        <v>7.8</v>
      </c>
      <c r="W33" s="267">
        <v>220</v>
      </c>
      <c r="X33" s="125" t="s">
        <v>760</v>
      </c>
      <c r="Y33" s="32" t="s">
        <v>384</v>
      </c>
      <c r="Z33" s="32"/>
      <c r="AA33" s="32"/>
      <c r="AB33" s="32"/>
      <c r="AC33" s="32"/>
      <c r="AD33" s="32"/>
      <c r="AE33" s="32"/>
    </row>
    <row r="34" spans="1:31" ht="27.95" customHeight="1" thickBot="1">
      <c r="A34" s="84"/>
      <c r="B34" s="84"/>
      <c r="C34" s="86"/>
      <c r="D34" s="84"/>
      <c r="E34" s="84"/>
      <c r="F34" s="84"/>
      <c r="G34" s="87"/>
      <c r="H34" s="87"/>
      <c r="I34" s="91"/>
      <c r="J34" s="92"/>
      <c r="K34" s="92"/>
      <c r="L34" s="92"/>
      <c r="M34" s="93"/>
      <c r="N34" s="93"/>
      <c r="O34" s="93"/>
      <c r="P34" s="94"/>
      <c r="Q34" s="94"/>
      <c r="R34" s="94"/>
      <c r="S34" s="95"/>
      <c r="T34" s="95"/>
      <c r="U34" s="95"/>
      <c r="V34" s="95"/>
      <c r="W34" s="95"/>
      <c r="X34" s="125"/>
    </row>
    <row r="35" spans="1:31" ht="27.95" customHeight="1">
      <c r="A35" s="256" t="str">
        <f t="shared" ref="A35" si="9">B35&amp;C35&amp;D35</f>
        <v>6431100</v>
      </c>
      <c r="B35" s="257">
        <v>643</v>
      </c>
      <c r="C35" s="258" t="s">
        <v>774</v>
      </c>
      <c r="D35" s="257">
        <v>0</v>
      </c>
      <c r="E35" s="259"/>
      <c r="F35" s="84"/>
      <c r="G35" s="260" t="str">
        <f>'4C 1.75 TBi 240hp TCT'!D7</f>
        <v>643.110.0</v>
      </c>
      <c r="H35" s="261" t="s">
        <v>772</v>
      </c>
      <c r="I35" s="262" t="s">
        <v>773</v>
      </c>
      <c r="J35" s="263">
        <f>'4C 1.75 TBi 240hp TCT'!D6</f>
        <v>81700</v>
      </c>
      <c r="K35" s="263">
        <v>2100</v>
      </c>
      <c r="L35" s="263">
        <f>J35-K35</f>
        <v>79600</v>
      </c>
      <c r="M35" s="264">
        <f t="shared" ref="M35" si="10">IF(N35&lt;=100,0,IF(N35&lt;=120,N35*0.9,IF(N35&lt;=140,N35*1.1,IF(N35&lt;=160,N35*1.7,IF(N35&lt;=180,N35*2.25,IF(N35&lt;=200,N35*2.55,IF(N35&lt;=250,N35*2.8,N35*3.4)))))))</f>
        <v>266.89999999999998</v>
      </c>
      <c r="N35" s="265">
        <v>157</v>
      </c>
      <c r="O35" s="266" t="s">
        <v>349</v>
      </c>
      <c r="P35" s="267">
        <v>9.8000000000000007</v>
      </c>
      <c r="Q35" s="269">
        <v>5</v>
      </c>
      <c r="R35" s="267">
        <v>6.8</v>
      </c>
      <c r="S35" s="267">
        <v>1742</v>
      </c>
      <c r="T35" s="267" t="s">
        <v>838</v>
      </c>
      <c r="U35" s="267" t="s">
        <v>839</v>
      </c>
      <c r="V35" s="267">
        <v>4.5</v>
      </c>
      <c r="W35" s="267">
        <v>258</v>
      </c>
      <c r="X35" s="125"/>
    </row>
    <row r="36" spans="1:31" ht="27.95" customHeight="1">
      <c r="A36" s="84"/>
      <c r="B36" s="84"/>
      <c r="C36" s="86"/>
      <c r="D36" s="84"/>
      <c r="E36" s="84"/>
      <c r="F36" s="84"/>
      <c r="G36" s="87"/>
      <c r="H36" s="87"/>
      <c r="I36" s="91"/>
      <c r="J36" s="92"/>
      <c r="K36" s="92"/>
      <c r="L36" s="92"/>
      <c r="M36" s="93"/>
      <c r="N36" s="93"/>
      <c r="O36" s="93"/>
      <c r="P36" s="94"/>
      <c r="Q36" s="94"/>
      <c r="R36" s="94"/>
      <c r="S36" s="95"/>
      <c r="T36" s="95"/>
      <c r="U36" s="95"/>
      <c r="V36" s="95"/>
      <c r="W36" s="95"/>
      <c r="X36" s="125"/>
    </row>
    <row r="37" spans="1:31" ht="16.5">
      <c r="A37" s="8" t="str">
        <f>B37&amp;C37&amp;D37</f>
        <v/>
      </c>
      <c r="G37" s="13"/>
      <c r="H37" s="13"/>
      <c r="I37" s="14"/>
      <c r="J37" s="15"/>
      <c r="K37" s="15"/>
      <c r="L37" s="15"/>
      <c r="M37" s="17"/>
      <c r="N37" s="17"/>
      <c r="O37" s="17"/>
      <c r="P37" s="18"/>
      <c r="Q37" s="18"/>
      <c r="R37" s="18"/>
      <c r="S37" s="16"/>
      <c r="T37" s="19"/>
      <c r="U37" s="17"/>
      <c r="V37" s="18"/>
      <c r="W37" s="18"/>
    </row>
    <row r="44" spans="1:31">
      <c r="D44" s="8" t="str">
        <f>LEFT(I44,4)</f>
        <v/>
      </c>
    </row>
    <row r="45" spans="1:31">
      <c r="D45" s="8" t="str">
        <f t="shared" ref="D45:D51" si="11">LEFT(I45,4)</f>
        <v/>
      </c>
    </row>
    <row r="46" spans="1:31">
      <c r="D46" s="8" t="str">
        <f t="shared" si="11"/>
        <v/>
      </c>
    </row>
    <row r="47" spans="1:31">
      <c r="D47" s="8" t="str">
        <f t="shared" si="11"/>
        <v/>
      </c>
    </row>
    <row r="48" spans="1:31" ht="16.5">
      <c r="D48" s="8" t="str">
        <f t="shared" si="11"/>
        <v/>
      </c>
      <c r="G48" s="18"/>
      <c r="H48" s="18"/>
      <c r="I48" s="18"/>
      <c r="J48" s="18"/>
      <c r="K48" s="18"/>
      <c r="L48" s="18"/>
      <c r="M48" s="18"/>
      <c r="N48" s="18"/>
      <c r="O48" s="18"/>
      <c r="P48" s="18"/>
      <c r="Q48" s="18"/>
      <c r="R48" s="18"/>
      <c r="S48" s="16"/>
      <c r="T48" s="19"/>
      <c r="U48" s="17"/>
      <c r="V48" s="18"/>
      <c r="W48" s="18"/>
      <c r="X48" s="18"/>
      <c r="Y48" s="18"/>
      <c r="Z48" s="18"/>
      <c r="AA48" s="18"/>
      <c r="AB48" s="18"/>
    </row>
    <row r="49" spans="4:4">
      <c r="D49" s="8" t="str">
        <f t="shared" si="11"/>
        <v/>
      </c>
    </row>
    <row r="50" spans="4:4">
      <c r="D50" s="8" t="str">
        <f t="shared" si="11"/>
        <v/>
      </c>
    </row>
    <row r="51" spans="4:4">
      <c r="D51" s="8" t="str">
        <f t="shared" si="11"/>
        <v/>
      </c>
    </row>
  </sheetData>
  <mergeCells count="12">
    <mergeCell ref="X5:X6"/>
    <mergeCell ref="G5:G6"/>
    <mergeCell ref="H5:H6"/>
    <mergeCell ref="I5:I6"/>
    <mergeCell ref="J5:J6"/>
    <mergeCell ref="G3:W4"/>
    <mergeCell ref="K5:K6"/>
    <mergeCell ref="M5:M6"/>
    <mergeCell ref="O5:O6"/>
    <mergeCell ref="L5:L6"/>
    <mergeCell ref="P5:R5"/>
    <mergeCell ref="N5:N6"/>
  </mergeCells>
  <phoneticPr fontId="0" type="noConversion"/>
  <hyperlinks>
    <hyperlink ref="G20" location="'Giulietta 1.4 TB 120hp'!A1" display="'Giulietta 1.4 TB 120hp'!A1"/>
    <hyperlink ref="G21" location="'Giulietta 1.4 Multiair 170hp'!A1" display="'Giulietta 1.4 Multiair 170hp'!A1"/>
    <hyperlink ref="G22" location="'Giulietta 1.6 JTDM-2 105hp'!A1" display="'Giulietta 1.6 JTDM-2 105hp'!A1"/>
    <hyperlink ref="G23" location="'Giulietta 1.6 JTDM-2 105hp'!A1" display="'Giulietta 1.6 JTDM-2 105hp'!A1"/>
    <hyperlink ref="G24" location="'Giulietta 2.0 JTDM-2 170hp TCT'!A1" display="'Giulietta 2.0 JTDM-2 170hp TCT'!A1"/>
    <hyperlink ref="G12" location="'MiTo 1.4 78hp'!A1" display="'MiTo 1.4 78hp'!A1"/>
    <hyperlink ref="G13" location="'MiTo 1.4 78hp'!A1" display="'MiTo 1.4 78hp'!A1"/>
    <hyperlink ref="G9" location="'MiTo 1.4 Multiair 105hp'!A1" display="'MiTo 1.4 Multiair 105hp'!A1"/>
    <hyperlink ref="G10" location="'MiTo 1.3 JTDM-2 85hp'!A1" display="'MiTo 1.3 JTDM-2 85hp'!A1"/>
    <hyperlink ref="G8" location="'MiTo 0.9 Twinair 85hp'!A1" display="'MiTo 0.9 Twinair 85hp'!A1"/>
    <hyperlink ref="G14" location="'MiTo 0.9 Twinair 105hp'!A1" display="'MiTo 0.9 Twinair 105hp'!A1"/>
    <hyperlink ref="G15" location="'MiTo 0.9 Twinair 105hp'!A1" display="'MiTo 0.9 Twinair 105hp'!A1"/>
    <hyperlink ref="G16" location="'MiTo 1.3 JTDM-2 85hp s2'!A1" display="'MiTo 1.3 JTDM-2 85hp s2'!A1"/>
    <hyperlink ref="G17" location="'MiTo 1.3 JTDM-2 85hp s2'!A1" display="'MiTo 1.3 JTDM-2 85hp s2'!A1"/>
    <hyperlink ref="G18" location="'MiTo 1.3 JTDM-2 85hp s2'!A1" display="'MiTo 1.3 JTDM-2 85hp s2'!A1"/>
    <hyperlink ref="G26" location="'Giulietta 1.4 TB 105hp s1'!A1" display="'Giulietta 1.4 TB 105hp s1'!A1"/>
    <hyperlink ref="G28" location="'Giulietta 1.4 Mair 170hp s1'!A1" display="'Giulietta 1.4 Mair 170hp s1'!A1"/>
    <hyperlink ref="G30" location="'Giulietta 1.75 TBi 235hp QV TCT'!A1" display="'Giulietta 1.75 TBi 235hp QV TCT'!A1"/>
    <hyperlink ref="G32" location="'Giulietta 1.6 JTDM-2 105hp s1'!A1" display="'Giulietta 1.6 JTDM-2 105hp s1'!A1"/>
    <hyperlink ref="G29" location="'Giulietta 1.4 Mair 170hp TCT s1'!A1" display="'Giulietta 1.4 Mair 170hp TCT s1'!A1"/>
    <hyperlink ref="G33" location="'Giulietta 2.0 JTDM 170hp TCTs1'!A1" display="'Giulietta 2.0 JTDM 170hp TCTs1'!A1"/>
    <hyperlink ref="G31" location="'Giulietta 1.6 JTDM-2 105hp s1'!A1" display="'Giulietta 1.6 JTDM-2 105hp s1'!A1"/>
    <hyperlink ref="G27" location="'Giulietta 1.4 TB 120hp s1'!A1" display="'Giulietta 1.4 TB 120hp s1'!A1"/>
  </hyperlinks>
  <printOptions horizontalCentered="1" verticalCentered="1"/>
  <pageMargins left="0" right="0" top="0.16" bottom="0.17" header="0.1" footer="0.01"/>
  <pageSetup paperSize="9" scale="37" orientation="landscape" r:id="rId1"/>
  <headerFooter alignWithMargins="0"/>
  <rowBreaks count="1" manualBreakCount="1">
    <brk id="18" max="2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4"/>
  <sheetViews>
    <sheetView view="pageBreakPreview" topLeftCell="B1" zoomScale="27" zoomScaleNormal="100" workbookViewId="0">
      <selection activeCell="D89" sqref="D89"/>
    </sheetView>
  </sheetViews>
  <sheetFormatPr defaultColWidth="28" defaultRowHeight="52.5" customHeight="1"/>
  <cols>
    <col min="1" max="1" width="15" style="23" hidden="1" customWidth="1"/>
    <col min="2" max="2" width="221.5703125" style="23" customWidth="1"/>
    <col min="3" max="3" width="21.42578125" style="23" customWidth="1"/>
    <col min="4" max="4" width="50.7109375" style="23" customWidth="1"/>
    <col min="5" max="5" width="20.5703125" style="23" customWidth="1"/>
    <col min="6" max="6" width="231.140625" style="23" customWidth="1"/>
    <col min="7" max="16384" width="28" style="23"/>
  </cols>
  <sheetData>
    <row r="1" spans="2:6" s="254" customFormat="1" ht="61.5" customHeight="1">
      <c r="B1" s="310" t="s">
        <v>468</v>
      </c>
      <c r="C1" s="311"/>
      <c r="D1" s="58" t="s">
        <v>469</v>
      </c>
      <c r="E1" s="314"/>
      <c r="F1" s="315"/>
    </row>
    <row r="2" spans="2:6" s="254" customFormat="1" ht="108" customHeight="1">
      <c r="B2" s="312"/>
      <c r="C2" s="313"/>
      <c r="D2" s="55" t="s">
        <v>728</v>
      </c>
      <c r="E2" s="316"/>
      <c r="F2" s="317"/>
    </row>
    <row r="3" spans="2:6" s="254" customFormat="1" ht="72" customHeight="1">
      <c r="B3" s="312"/>
      <c r="C3" s="313"/>
      <c r="D3" s="55">
        <v>1368</v>
      </c>
      <c r="E3" s="316"/>
      <c r="F3" s="317"/>
    </row>
    <row r="4" spans="2:6" s="254" customFormat="1" ht="69" customHeight="1">
      <c r="B4" s="312"/>
      <c r="C4" s="313"/>
      <c r="D4" s="55" t="s">
        <v>348</v>
      </c>
      <c r="E4" s="316"/>
      <c r="F4" s="317"/>
    </row>
    <row r="5" spans="2:6" s="254" customFormat="1" ht="61.5" customHeight="1">
      <c r="B5" s="312"/>
      <c r="C5" s="313"/>
      <c r="D5" s="56" t="s">
        <v>349</v>
      </c>
      <c r="E5" s="316"/>
      <c r="F5" s="317"/>
    </row>
    <row r="6" spans="2:6" s="41" customFormat="1" ht="69.75" customHeight="1">
      <c r="B6" s="318" t="s">
        <v>392</v>
      </c>
      <c r="C6" s="319"/>
      <c r="D6" s="42">
        <v>26750</v>
      </c>
      <c r="E6" s="320"/>
      <c r="F6" s="321"/>
    </row>
    <row r="7" spans="2:6" s="41" customFormat="1" ht="66.75" customHeight="1">
      <c r="B7" s="325" t="s">
        <v>204</v>
      </c>
      <c r="C7" s="326"/>
      <c r="D7" s="43" t="s">
        <v>737</v>
      </c>
      <c r="E7" s="320"/>
      <c r="F7" s="321"/>
    </row>
    <row r="8" spans="2:6" ht="60" customHeight="1">
      <c r="B8" s="59" t="s">
        <v>342</v>
      </c>
      <c r="C8" s="44" t="s">
        <v>394</v>
      </c>
      <c r="D8" s="45"/>
      <c r="E8" s="44" t="s">
        <v>394</v>
      </c>
      <c r="F8" s="60" t="s">
        <v>341</v>
      </c>
    </row>
    <row r="9" spans="2:6" ht="69.95" customHeight="1">
      <c r="B9" s="61" t="s">
        <v>40</v>
      </c>
      <c r="C9" s="46"/>
      <c r="D9" s="48" t="s">
        <v>396</v>
      </c>
      <c r="E9" s="49"/>
      <c r="F9" s="73"/>
    </row>
    <row r="10" spans="2:6" ht="69.95" customHeight="1">
      <c r="B10" s="61" t="s">
        <v>421</v>
      </c>
      <c r="C10" s="46"/>
      <c r="D10" s="48" t="s">
        <v>396</v>
      </c>
      <c r="E10" s="49"/>
      <c r="F10" s="73"/>
    </row>
    <row r="11" spans="2:6" ht="69.95" customHeight="1">
      <c r="B11" s="61" t="s">
        <v>99</v>
      </c>
      <c r="C11" s="46"/>
      <c r="D11" s="48" t="s">
        <v>396</v>
      </c>
      <c r="E11" s="49"/>
      <c r="F11" s="73"/>
    </row>
    <row r="12" spans="2:6" ht="69.95" customHeight="1">
      <c r="B12" s="61" t="s">
        <v>62</v>
      </c>
      <c r="C12" s="46"/>
      <c r="D12" s="48" t="s">
        <v>396</v>
      </c>
      <c r="E12" s="49"/>
      <c r="F12" s="73"/>
    </row>
    <row r="13" spans="2:6" ht="69.95" customHeight="1">
      <c r="B13" s="61" t="s">
        <v>63</v>
      </c>
      <c r="C13" s="46"/>
      <c r="D13" s="48" t="s">
        <v>396</v>
      </c>
      <c r="E13" s="49"/>
      <c r="F13" s="73"/>
    </row>
    <row r="14" spans="2:6" ht="69.95" customHeight="1">
      <c r="B14" s="61" t="s">
        <v>334</v>
      </c>
      <c r="C14" s="46" t="s">
        <v>398</v>
      </c>
      <c r="D14" s="48" t="s">
        <v>396</v>
      </c>
      <c r="E14" s="49" t="str">
        <f t="shared" ref="E14:E79" si="0">C14</f>
        <v>009</v>
      </c>
      <c r="F14" s="73"/>
    </row>
    <row r="15" spans="2:6" ht="69.95" customHeight="1">
      <c r="B15" s="61" t="s">
        <v>303</v>
      </c>
      <c r="C15" s="46" t="s">
        <v>415</v>
      </c>
      <c r="D15" s="48" t="s">
        <v>396</v>
      </c>
      <c r="E15" s="49" t="str">
        <f t="shared" si="0"/>
        <v>023</v>
      </c>
      <c r="F15" s="73"/>
    </row>
    <row r="16" spans="2:6" ht="69.95" customHeight="1">
      <c r="B16" s="61" t="s">
        <v>71</v>
      </c>
      <c r="C16" s="54" t="s">
        <v>151</v>
      </c>
      <c r="D16" s="51">
        <v>130</v>
      </c>
      <c r="E16" s="49" t="str">
        <f t="shared" si="0"/>
        <v>018</v>
      </c>
      <c r="F16" s="73"/>
    </row>
    <row r="17" spans="2:6" ht="69.95" customHeight="1">
      <c r="B17" s="61" t="s">
        <v>100</v>
      </c>
      <c r="C17" s="46" t="s">
        <v>255</v>
      </c>
      <c r="D17" s="48" t="s">
        <v>396</v>
      </c>
      <c r="E17" s="49" t="str">
        <f t="shared" si="0"/>
        <v>028</v>
      </c>
      <c r="F17" s="73"/>
    </row>
    <row r="18" spans="2:6" ht="102.75" customHeight="1">
      <c r="B18" s="77" t="s">
        <v>119</v>
      </c>
      <c r="C18" s="46" t="s">
        <v>400</v>
      </c>
      <c r="D18" s="48" t="s">
        <v>396</v>
      </c>
      <c r="E18" s="49" t="str">
        <f t="shared" si="0"/>
        <v>041</v>
      </c>
      <c r="F18" s="73"/>
    </row>
    <row r="19" spans="2:6" ht="69.95" customHeight="1">
      <c r="B19" s="61" t="s">
        <v>169</v>
      </c>
      <c r="C19" s="54" t="s">
        <v>168</v>
      </c>
      <c r="D19" s="48" t="s">
        <v>396</v>
      </c>
      <c r="E19" s="49" t="str">
        <f t="shared" si="0"/>
        <v>052</v>
      </c>
      <c r="F19" s="73"/>
    </row>
    <row r="20" spans="2:6" ht="69.95" customHeight="1">
      <c r="B20" s="61" t="s">
        <v>451</v>
      </c>
      <c r="C20" s="54" t="s">
        <v>452</v>
      </c>
      <c r="D20" s="51">
        <v>40</v>
      </c>
      <c r="E20" s="49" t="str">
        <f t="shared" si="0"/>
        <v>064</v>
      </c>
      <c r="F20" s="73" t="s">
        <v>476</v>
      </c>
    </row>
    <row r="21" spans="2:6" ht="69.95" customHeight="1">
      <c r="B21" s="61" t="s">
        <v>138</v>
      </c>
      <c r="C21" s="54" t="s">
        <v>449</v>
      </c>
      <c r="D21" s="51">
        <v>160</v>
      </c>
      <c r="E21" s="49" t="str">
        <f t="shared" si="0"/>
        <v>070</v>
      </c>
      <c r="F21" s="73"/>
    </row>
    <row r="22" spans="2:6" ht="69.95" customHeight="1">
      <c r="B22" s="61" t="s">
        <v>401</v>
      </c>
      <c r="C22" s="46" t="s">
        <v>402</v>
      </c>
      <c r="D22" s="48" t="s">
        <v>396</v>
      </c>
      <c r="E22" s="49" t="str">
        <f t="shared" si="0"/>
        <v>097</v>
      </c>
      <c r="F22" s="73"/>
    </row>
    <row r="23" spans="2:6" ht="69.95" customHeight="1">
      <c r="B23" s="61" t="s">
        <v>420</v>
      </c>
      <c r="C23" s="46">
        <v>102</v>
      </c>
      <c r="D23" s="51">
        <v>160</v>
      </c>
      <c r="E23" s="49">
        <f t="shared" si="0"/>
        <v>102</v>
      </c>
      <c r="F23" s="73" t="s">
        <v>711</v>
      </c>
    </row>
    <row r="24" spans="2:6" ht="69.95" customHeight="1">
      <c r="B24" s="61" t="s">
        <v>304</v>
      </c>
      <c r="C24" s="46" t="s">
        <v>257</v>
      </c>
      <c r="D24" s="48" t="s">
        <v>396</v>
      </c>
      <c r="E24" s="49" t="str">
        <f t="shared" si="0"/>
        <v>132</v>
      </c>
      <c r="F24" s="73"/>
    </row>
    <row r="25" spans="2:6" ht="69.95" customHeight="1">
      <c r="B25" s="61" t="s">
        <v>252</v>
      </c>
      <c r="C25" s="46">
        <v>140</v>
      </c>
      <c r="D25" s="48" t="s">
        <v>396</v>
      </c>
      <c r="E25" s="49">
        <f t="shared" si="0"/>
        <v>140</v>
      </c>
      <c r="F25" s="73"/>
    </row>
    <row r="26" spans="2:6" ht="69.95" customHeight="1">
      <c r="B26" s="61" t="s">
        <v>412</v>
      </c>
      <c r="C26" s="46">
        <v>177</v>
      </c>
      <c r="D26" s="51">
        <v>1000</v>
      </c>
      <c r="E26" s="49">
        <f t="shared" si="0"/>
        <v>177</v>
      </c>
      <c r="F26" s="74" t="s">
        <v>705</v>
      </c>
    </row>
    <row r="27" spans="2:6" ht="69.95" customHeight="1">
      <c r="B27" s="61" t="s">
        <v>305</v>
      </c>
      <c r="C27" s="46" t="s">
        <v>258</v>
      </c>
      <c r="D27" s="48" t="s">
        <v>396</v>
      </c>
      <c r="E27" s="49" t="str">
        <f t="shared" si="0"/>
        <v>195</v>
      </c>
      <c r="F27" s="73"/>
    </row>
    <row r="28" spans="2:6" ht="69.95" customHeight="1">
      <c r="B28" s="61" t="s">
        <v>306</v>
      </c>
      <c r="C28" s="46">
        <v>212</v>
      </c>
      <c r="D28" s="51">
        <v>1500</v>
      </c>
      <c r="E28" s="49">
        <v>212</v>
      </c>
      <c r="F28" s="74" t="s">
        <v>248</v>
      </c>
    </row>
    <row r="29" spans="2:6" ht="69.95" customHeight="1">
      <c r="B29" s="61" t="s">
        <v>140</v>
      </c>
      <c r="C29" s="46" t="s">
        <v>262</v>
      </c>
      <c r="D29" s="51">
        <v>310</v>
      </c>
      <c r="E29" s="49" t="str">
        <f t="shared" si="0"/>
        <v>213</v>
      </c>
      <c r="F29" s="73" t="s">
        <v>213</v>
      </c>
    </row>
    <row r="30" spans="2:6" ht="69.95" customHeight="1">
      <c r="B30" s="61" t="s">
        <v>308</v>
      </c>
      <c r="C30" s="46">
        <v>230</v>
      </c>
      <c r="D30" s="51">
        <v>720</v>
      </c>
      <c r="E30" s="49">
        <f t="shared" si="0"/>
        <v>230</v>
      </c>
      <c r="F30" s="73" t="s">
        <v>679</v>
      </c>
    </row>
    <row r="31" spans="2:6" ht="69.95" customHeight="1">
      <c r="B31" s="61" t="s">
        <v>242</v>
      </c>
      <c r="C31" s="46">
        <v>275</v>
      </c>
      <c r="D31" s="51">
        <v>170</v>
      </c>
      <c r="E31" s="49">
        <f t="shared" si="0"/>
        <v>275</v>
      </c>
      <c r="F31" s="73"/>
    </row>
    <row r="32" spans="2:6" ht="69.95" customHeight="1">
      <c r="B32" s="61" t="s">
        <v>309</v>
      </c>
      <c r="C32" s="46" t="s">
        <v>267</v>
      </c>
      <c r="D32" s="48" t="s">
        <v>396</v>
      </c>
      <c r="E32" s="49" t="str">
        <f t="shared" si="0"/>
        <v>320</v>
      </c>
      <c r="F32" s="73"/>
    </row>
    <row r="33" spans="2:6" ht="69.95" customHeight="1">
      <c r="B33" s="61" t="s">
        <v>47</v>
      </c>
      <c r="C33" s="46">
        <v>321</v>
      </c>
      <c r="D33" s="51">
        <v>310</v>
      </c>
      <c r="E33" s="49">
        <f t="shared" si="0"/>
        <v>321</v>
      </c>
      <c r="F33" s="73"/>
    </row>
    <row r="34" spans="2:6" ht="69.95" customHeight="1">
      <c r="B34" s="61" t="s">
        <v>680</v>
      </c>
      <c r="C34" s="46">
        <v>347</v>
      </c>
      <c r="D34" s="51">
        <v>160</v>
      </c>
      <c r="E34" s="49">
        <f t="shared" si="0"/>
        <v>347</v>
      </c>
      <c r="F34" s="73"/>
    </row>
    <row r="35" spans="2:6" ht="69.95" customHeight="1">
      <c r="B35" s="61" t="s">
        <v>681</v>
      </c>
      <c r="C35" s="46">
        <v>365</v>
      </c>
      <c r="D35" s="48" t="s">
        <v>396</v>
      </c>
      <c r="E35" s="49">
        <f t="shared" si="0"/>
        <v>365</v>
      </c>
      <c r="F35" s="73"/>
    </row>
    <row r="36" spans="2:6" ht="69.95" customHeight="1">
      <c r="B36" s="61" t="s">
        <v>406</v>
      </c>
      <c r="C36" s="46">
        <v>377</v>
      </c>
      <c r="D36" s="51">
        <v>310</v>
      </c>
      <c r="E36" s="49">
        <f t="shared" si="0"/>
        <v>377</v>
      </c>
      <c r="F36" s="74"/>
    </row>
    <row r="37" spans="2:6" ht="69.95" customHeight="1">
      <c r="B37" s="61" t="s">
        <v>48</v>
      </c>
      <c r="C37" s="46" t="s">
        <v>272</v>
      </c>
      <c r="D37" s="48" t="s">
        <v>396</v>
      </c>
      <c r="E37" s="49" t="str">
        <f t="shared" si="0"/>
        <v>392</v>
      </c>
      <c r="F37" s="73"/>
    </row>
    <row r="38" spans="2:6" ht="69.95" customHeight="1">
      <c r="B38" s="61" t="s">
        <v>142</v>
      </c>
      <c r="C38" s="46">
        <v>400</v>
      </c>
      <c r="D38" s="51">
        <v>1220</v>
      </c>
      <c r="E38" s="49">
        <f t="shared" si="0"/>
        <v>400</v>
      </c>
      <c r="F38" s="73" t="s">
        <v>726</v>
      </c>
    </row>
    <row r="39" spans="2:6" ht="69.95" customHeight="1">
      <c r="B39" s="61" t="s">
        <v>422</v>
      </c>
      <c r="C39" s="46" t="s">
        <v>275</v>
      </c>
      <c r="D39" s="48" t="s">
        <v>396</v>
      </c>
      <c r="E39" s="49" t="str">
        <f t="shared" si="0"/>
        <v>416</v>
      </c>
      <c r="F39" s="73"/>
    </row>
    <row r="40" spans="2:6" ht="69.95" customHeight="1">
      <c r="B40" s="61" t="s">
        <v>245</v>
      </c>
      <c r="C40" s="46" t="s">
        <v>682</v>
      </c>
      <c r="D40" s="51">
        <v>220</v>
      </c>
      <c r="E40" s="49" t="str">
        <f t="shared" si="0"/>
        <v>40Υ</v>
      </c>
      <c r="F40" s="73" t="s">
        <v>246</v>
      </c>
    </row>
    <row r="41" spans="2:6" ht="69.95" customHeight="1">
      <c r="B41" s="61" t="s">
        <v>316</v>
      </c>
      <c r="C41" s="46" t="s">
        <v>278</v>
      </c>
      <c r="D41" s="48" t="s">
        <v>396</v>
      </c>
      <c r="E41" s="49" t="str">
        <f t="shared" si="0"/>
        <v>42F</v>
      </c>
      <c r="F41" s="73"/>
    </row>
    <row r="42" spans="2:6" ht="69.95" customHeight="1">
      <c r="B42" s="61" t="s">
        <v>328</v>
      </c>
      <c r="C42" s="46" t="s">
        <v>284</v>
      </c>
      <c r="D42" s="48" t="s">
        <v>396</v>
      </c>
      <c r="E42" s="49" t="str">
        <f t="shared" si="0"/>
        <v>48F</v>
      </c>
      <c r="F42" s="73"/>
    </row>
    <row r="43" spans="2:6" ht="69.95" customHeight="1">
      <c r="B43" s="61" t="s">
        <v>146</v>
      </c>
      <c r="C43" s="46">
        <v>452</v>
      </c>
      <c r="D43" s="51">
        <v>210</v>
      </c>
      <c r="E43" s="49">
        <f t="shared" si="0"/>
        <v>452</v>
      </c>
      <c r="F43" s="73" t="s">
        <v>0</v>
      </c>
    </row>
    <row r="44" spans="2:6" ht="69.95" customHeight="1">
      <c r="B44" s="61" t="s">
        <v>322</v>
      </c>
      <c r="C44" s="46">
        <v>454</v>
      </c>
      <c r="D44" s="51">
        <v>90</v>
      </c>
      <c r="E44" s="49">
        <f t="shared" si="0"/>
        <v>454</v>
      </c>
      <c r="F44" s="73" t="s">
        <v>34</v>
      </c>
    </row>
    <row r="45" spans="2:6" ht="69.95" customHeight="1">
      <c r="B45" s="61" t="s">
        <v>143</v>
      </c>
      <c r="C45" s="46" t="s">
        <v>454</v>
      </c>
      <c r="D45" s="51">
        <v>160</v>
      </c>
      <c r="E45" s="49" t="str">
        <f t="shared" si="0"/>
        <v>4CS</v>
      </c>
      <c r="F45" s="73"/>
    </row>
    <row r="46" spans="2:6" ht="69.95" customHeight="1">
      <c r="B46" s="61" t="s">
        <v>158</v>
      </c>
      <c r="C46" s="46" t="s">
        <v>41</v>
      </c>
      <c r="D46" s="48" t="s">
        <v>396</v>
      </c>
      <c r="E46" s="49" t="str">
        <f t="shared" si="0"/>
        <v>4GF</v>
      </c>
      <c r="F46" s="73"/>
    </row>
    <row r="47" spans="2:6" ht="69.95" customHeight="1">
      <c r="B47" s="61" t="s">
        <v>314</v>
      </c>
      <c r="C47" s="46" t="s">
        <v>414</v>
      </c>
      <c r="D47" s="51">
        <v>210</v>
      </c>
      <c r="E47" s="49" t="str">
        <f t="shared" si="0"/>
        <v>4MP</v>
      </c>
      <c r="F47" s="73"/>
    </row>
    <row r="48" spans="2:6" ht="69.95" customHeight="1">
      <c r="B48" s="61" t="s">
        <v>315</v>
      </c>
      <c r="C48" s="46" t="s">
        <v>285</v>
      </c>
      <c r="D48" s="48" t="s">
        <v>396</v>
      </c>
      <c r="E48" s="49" t="str">
        <f t="shared" si="0"/>
        <v>4MQ</v>
      </c>
      <c r="F48" s="73"/>
    </row>
    <row r="49" spans="2:6" ht="69.95" customHeight="1">
      <c r="B49" s="61" t="s">
        <v>218</v>
      </c>
      <c r="C49" s="46" t="s">
        <v>460</v>
      </c>
      <c r="D49" s="51">
        <v>100</v>
      </c>
      <c r="E49" s="49" t="str">
        <f t="shared" si="0"/>
        <v>4RR</v>
      </c>
      <c r="F49" s="73" t="s">
        <v>707</v>
      </c>
    </row>
    <row r="50" spans="2:6" ht="69.95" customHeight="1">
      <c r="B50" s="61" t="s">
        <v>98</v>
      </c>
      <c r="C50" s="46" t="s">
        <v>385</v>
      </c>
      <c r="D50" s="51">
        <v>410</v>
      </c>
      <c r="E50" s="49" t="str">
        <f t="shared" si="0"/>
        <v>4SU</v>
      </c>
      <c r="F50" s="74"/>
    </row>
    <row r="51" spans="2:6" ht="69.95" customHeight="1">
      <c r="B51" s="61" t="s">
        <v>702</v>
      </c>
      <c r="C51" s="46" t="s">
        <v>286</v>
      </c>
      <c r="D51" s="48" t="s">
        <v>396</v>
      </c>
      <c r="E51" s="49" t="str">
        <f t="shared" si="0"/>
        <v>4UE</v>
      </c>
      <c r="F51" s="74"/>
    </row>
    <row r="52" spans="2:6" ht="69.95" customHeight="1">
      <c r="B52" s="61" t="s">
        <v>729</v>
      </c>
      <c r="C52" s="46" t="s">
        <v>53</v>
      </c>
      <c r="D52" s="48" t="s">
        <v>396</v>
      </c>
      <c r="E52" s="49" t="str">
        <f t="shared" si="0"/>
        <v>4WE</v>
      </c>
      <c r="F52" s="74"/>
    </row>
    <row r="53" spans="2:6" ht="69.95" customHeight="1">
      <c r="B53" s="61" t="s">
        <v>220</v>
      </c>
      <c r="C53" s="46" t="s">
        <v>367</v>
      </c>
      <c r="D53" s="51">
        <v>100</v>
      </c>
      <c r="E53" s="49" t="str">
        <f t="shared" si="0"/>
        <v>4YD</v>
      </c>
      <c r="F53" s="73"/>
    </row>
    <row r="54" spans="2:6" ht="69.95" customHeight="1">
      <c r="B54" s="61" t="s">
        <v>467</v>
      </c>
      <c r="C54" s="46" t="s">
        <v>466</v>
      </c>
      <c r="D54" s="51">
        <v>60</v>
      </c>
      <c r="E54" s="49" t="str">
        <f t="shared" si="0"/>
        <v>4YV</v>
      </c>
      <c r="F54" s="134" t="s">
        <v>212</v>
      </c>
    </row>
    <row r="55" spans="2:6" ht="69.95" customHeight="1">
      <c r="B55" s="61" t="s">
        <v>332</v>
      </c>
      <c r="C55" s="46" t="s">
        <v>287</v>
      </c>
      <c r="D55" s="48" t="s">
        <v>396</v>
      </c>
      <c r="E55" s="49" t="str">
        <f t="shared" si="0"/>
        <v>505</v>
      </c>
      <c r="F55" s="73"/>
    </row>
    <row r="56" spans="2:6" ht="69.95" customHeight="1">
      <c r="B56" s="61" t="s">
        <v>683</v>
      </c>
      <c r="C56" s="46">
        <v>508</v>
      </c>
      <c r="D56" s="51">
        <v>460</v>
      </c>
      <c r="E56" s="49">
        <f t="shared" si="0"/>
        <v>508</v>
      </c>
      <c r="F56" s="73" t="s">
        <v>708</v>
      </c>
    </row>
    <row r="57" spans="2:6" ht="69.95" customHeight="1">
      <c r="B57" s="61" t="s">
        <v>133</v>
      </c>
      <c r="C57" s="46" t="s">
        <v>289</v>
      </c>
      <c r="D57" s="48" t="s">
        <v>396</v>
      </c>
      <c r="E57" s="49" t="str">
        <f t="shared" si="0"/>
        <v>52A</v>
      </c>
      <c r="F57" s="73"/>
    </row>
    <row r="58" spans="2:6" ht="69.95" customHeight="1">
      <c r="B58" s="61" t="s">
        <v>118</v>
      </c>
      <c r="C58" s="46">
        <v>525</v>
      </c>
      <c r="D58" s="51">
        <v>110</v>
      </c>
      <c r="E58" s="49">
        <f t="shared" si="0"/>
        <v>525</v>
      </c>
      <c r="F58" s="73"/>
    </row>
    <row r="59" spans="2:6" ht="69.95" customHeight="1">
      <c r="B59" s="61" t="s">
        <v>117</v>
      </c>
      <c r="C59" s="46" t="s">
        <v>290</v>
      </c>
      <c r="D59" s="51">
        <v>260</v>
      </c>
      <c r="E59" s="49" t="str">
        <f t="shared" si="0"/>
        <v>52B</v>
      </c>
      <c r="F59" s="73"/>
    </row>
    <row r="60" spans="2:6" ht="97.5" customHeight="1">
      <c r="B60" s="77" t="s">
        <v>591</v>
      </c>
      <c r="C60" s="46" t="s">
        <v>51</v>
      </c>
      <c r="D60" s="51">
        <v>460</v>
      </c>
      <c r="E60" s="49" t="str">
        <f t="shared" si="0"/>
        <v>57J</v>
      </c>
      <c r="F60" s="73"/>
    </row>
    <row r="61" spans="2:6" ht="69.95" customHeight="1">
      <c r="B61" s="61" t="s">
        <v>167</v>
      </c>
      <c r="C61" s="46" t="s">
        <v>292</v>
      </c>
      <c r="D61" s="48" t="s">
        <v>396</v>
      </c>
      <c r="E61" s="49" t="str">
        <f t="shared" si="0"/>
        <v>5DE</v>
      </c>
      <c r="F61" s="73"/>
    </row>
    <row r="62" spans="2:6" ht="69.95" customHeight="1">
      <c r="B62" s="61" t="s">
        <v>631</v>
      </c>
      <c r="C62" s="46" t="s">
        <v>630</v>
      </c>
      <c r="D62" s="51">
        <v>50</v>
      </c>
      <c r="E62" s="49" t="str">
        <f t="shared" si="0"/>
        <v>5EM</v>
      </c>
      <c r="F62" s="73"/>
    </row>
    <row r="63" spans="2:6" ht="69.95" customHeight="1">
      <c r="B63" s="61" t="s">
        <v>684</v>
      </c>
      <c r="C63" s="46" t="s">
        <v>368</v>
      </c>
      <c r="D63" s="51">
        <v>100</v>
      </c>
      <c r="E63" s="49" t="str">
        <f t="shared" si="0"/>
        <v>5J8</v>
      </c>
      <c r="F63" s="73"/>
    </row>
    <row r="64" spans="2:6" ht="69.95" customHeight="1">
      <c r="B64" s="61" t="s">
        <v>722</v>
      </c>
      <c r="C64" s="46" t="s">
        <v>723</v>
      </c>
      <c r="D64" s="51">
        <v>310</v>
      </c>
      <c r="E64" s="49" t="str">
        <f t="shared" si="0"/>
        <v>5KV</v>
      </c>
      <c r="F64" s="74" t="s">
        <v>724</v>
      </c>
    </row>
    <row r="65" spans="2:6" ht="69.95" customHeight="1">
      <c r="B65" s="61" t="s">
        <v>113</v>
      </c>
      <c r="C65" s="46" t="s">
        <v>112</v>
      </c>
      <c r="D65" s="51">
        <v>40</v>
      </c>
      <c r="E65" s="49" t="str">
        <f t="shared" si="0"/>
        <v>5KW</v>
      </c>
      <c r="F65" s="73"/>
    </row>
    <row r="66" spans="2:6" ht="69.95" customHeight="1">
      <c r="B66" s="61" t="s">
        <v>715</v>
      </c>
      <c r="C66" s="46" t="s">
        <v>116</v>
      </c>
      <c r="D66" s="48" t="s">
        <v>396</v>
      </c>
      <c r="E66" s="49" t="str">
        <f t="shared" si="0"/>
        <v>5VF</v>
      </c>
      <c r="F66" s="73"/>
    </row>
    <row r="67" spans="2:6" ht="69.95" customHeight="1">
      <c r="B67" s="61" t="s">
        <v>160</v>
      </c>
      <c r="C67" s="46" t="s">
        <v>294</v>
      </c>
      <c r="D67" s="48" t="s">
        <v>396</v>
      </c>
      <c r="E67" s="49" t="str">
        <f t="shared" si="0"/>
        <v>614</v>
      </c>
      <c r="F67" s="73"/>
    </row>
    <row r="68" spans="2:6" ht="69.95" customHeight="1">
      <c r="B68" s="61" t="s">
        <v>122</v>
      </c>
      <c r="C68" s="46">
        <v>693</v>
      </c>
      <c r="D68" s="48" t="s">
        <v>396</v>
      </c>
      <c r="E68" s="49">
        <f t="shared" si="0"/>
        <v>693</v>
      </c>
      <c r="F68" s="73"/>
    </row>
    <row r="69" spans="2:6" ht="102.75" customHeight="1">
      <c r="B69" s="77" t="s">
        <v>241</v>
      </c>
      <c r="C69" s="46" t="s">
        <v>240</v>
      </c>
      <c r="D69" s="51">
        <v>220</v>
      </c>
      <c r="E69" s="49" t="str">
        <f t="shared" si="0"/>
        <v>6FV</v>
      </c>
      <c r="F69" s="73"/>
    </row>
    <row r="70" spans="2:6" ht="102.75" customHeight="1">
      <c r="B70" s="77" t="s">
        <v>685</v>
      </c>
      <c r="C70" s="46" t="s">
        <v>633</v>
      </c>
      <c r="D70" s="48" t="s">
        <v>396</v>
      </c>
      <c r="E70" s="49" t="str">
        <f t="shared" si="0"/>
        <v>6Q2</v>
      </c>
      <c r="F70" s="73"/>
    </row>
    <row r="71" spans="2:6" ht="96.75" customHeight="1">
      <c r="B71" s="77" t="s">
        <v>689</v>
      </c>
      <c r="C71" s="46" t="s">
        <v>688</v>
      </c>
      <c r="D71" s="51">
        <v>1000</v>
      </c>
      <c r="E71" s="49" t="str">
        <f t="shared" si="0"/>
        <v>6ZB</v>
      </c>
      <c r="F71" s="73"/>
    </row>
    <row r="72" spans="2:6" ht="69.95" customHeight="1">
      <c r="B72" s="61" t="s">
        <v>686</v>
      </c>
      <c r="C72" s="46" t="s">
        <v>296</v>
      </c>
      <c r="D72" s="48" t="s">
        <v>396</v>
      </c>
      <c r="E72" s="49" t="str">
        <f t="shared" si="0"/>
        <v>709</v>
      </c>
      <c r="F72" s="73"/>
    </row>
    <row r="73" spans="2:6" ht="69.95" customHeight="1">
      <c r="B73" s="61" t="s">
        <v>101</v>
      </c>
      <c r="C73" s="46">
        <v>718</v>
      </c>
      <c r="D73" s="51">
        <v>820</v>
      </c>
      <c r="E73" s="49">
        <f t="shared" si="0"/>
        <v>718</v>
      </c>
      <c r="F73" s="74" t="s">
        <v>714</v>
      </c>
    </row>
    <row r="74" spans="2:6" ht="69.95" customHeight="1">
      <c r="B74" s="61" t="s">
        <v>125</v>
      </c>
      <c r="C74" s="46">
        <v>732</v>
      </c>
      <c r="D74" s="51">
        <v>920</v>
      </c>
      <c r="E74" s="49">
        <f t="shared" si="0"/>
        <v>732</v>
      </c>
      <c r="F74" s="74" t="s">
        <v>846</v>
      </c>
    </row>
    <row r="75" spans="2:6" ht="69.95" customHeight="1">
      <c r="B75" s="61" t="s">
        <v>687</v>
      </c>
      <c r="C75" s="46">
        <v>823</v>
      </c>
      <c r="D75" s="48" t="s">
        <v>396</v>
      </c>
      <c r="E75" s="49">
        <f t="shared" si="0"/>
        <v>823</v>
      </c>
      <c r="F75" s="73"/>
    </row>
    <row r="76" spans="2:6" ht="69.95" customHeight="1">
      <c r="B76" s="61" t="s">
        <v>352</v>
      </c>
      <c r="C76" s="46" t="s">
        <v>301</v>
      </c>
      <c r="D76" s="48" t="s">
        <v>396</v>
      </c>
      <c r="E76" s="49" t="str">
        <f t="shared" si="0"/>
        <v>923</v>
      </c>
      <c r="F76" s="73"/>
    </row>
    <row r="77" spans="2:6" ht="69.95" customHeight="1">
      <c r="B77" s="61" t="s">
        <v>130</v>
      </c>
      <c r="C77" s="46">
        <v>926</v>
      </c>
      <c r="D77" s="51">
        <v>310</v>
      </c>
      <c r="E77" s="49">
        <f t="shared" si="0"/>
        <v>926</v>
      </c>
      <c r="F77" s="73"/>
    </row>
    <row r="78" spans="2:6" ht="69.95" customHeight="1">
      <c r="B78" s="61" t="s">
        <v>132</v>
      </c>
      <c r="C78" s="46" t="s">
        <v>131</v>
      </c>
      <c r="D78" s="48" t="s">
        <v>396</v>
      </c>
      <c r="E78" s="49" t="str">
        <f t="shared" si="0"/>
        <v>976</v>
      </c>
      <c r="F78" s="73"/>
    </row>
    <row r="79" spans="2:6" ht="69.95" customHeight="1">
      <c r="B79" s="126" t="s">
        <v>135</v>
      </c>
      <c r="C79" s="127" t="s">
        <v>134</v>
      </c>
      <c r="D79" s="128" t="s">
        <v>396</v>
      </c>
      <c r="E79" s="49" t="str">
        <f t="shared" si="0"/>
        <v>989</v>
      </c>
      <c r="F79" s="130"/>
    </row>
    <row r="80" spans="2:6" s="254" customFormat="1" ht="69.95" customHeight="1">
      <c r="B80" s="337" t="s">
        <v>350</v>
      </c>
      <c r="C80" s="337"/>
      <c r="D80" s="337"/>
      <c r="E80" s="337"/>
      <c r="F80" s="337"/>
    </row>
    <row r="81" spans="2:6" s="254" customFormat="1" ht="69.95" customHeight="1">
      <c r="B81" s="131" t="s">
        <v>317</v>
      </c>
      <c r="C81" s="46">
        <v>420</v>
      </c>
      <c r="D81" s="128" t="s">
        <v>396</v>
      </c>
      <c r="E81" s="49">
        <f t="shared" ref="E81:E82" si="1">C81</f>
        <v>420</v>
      </c>
      <c r="F81" s="73"/>
    </row>
    <row r="82" spans="2:6" s="254" customFormat="1" ht="69.95" customHeight="1">
      <c r="B82" s="61" t="s">
        <v>318</v>
      </c>
      <c r="C82" s="46">
        <v>421</v>
      </c>
      <c r="D82" s="51">
        <v>410</v>
      </c>
      <c r="E82" s="49">
        <f t="shared" si="1"/>
        <v>421</v>
      </c>
      <c r="F82" s="73"/>
    </row>
    <row r="83" spans="2:6" ht="69.95" customHeight="1">
      <c r="B83" s="61" t="s">
        <v>321</v>
      </c>
      <c r="C83" s="46">
        <v>433</v>
      </c>
      <c r="D83" s="51">
        <v>410</v>
      </c>
      <c r="E83" s="49">
        <f>C83</f>
        <v>433</v>
      </c>
      <c r="F83" s="73"/>
    </row>
    <row r="84" spans="2:6" ht="69.95" customHeight="1">
      <c r="B84" s="61" t="s">
        <v>137</v>
      </c>
      <c r="C84" s="46">
        <v>435</v>
      </c>
      <c r="D84" s="51">
        <v>820</v>
      </c>
      <c r="E84" s="49">
        <f>C84</f>
        <v>435</v>
      </c>
      <c r="F84" s="73"/>
    </row>
    <row r="85" spans="2:6" ht="69.95" customHeight="1">
      <c r="B85" s="61" t="s">
        <v>712</v>
      </c>
      <c r="C85" s="46" t="s">
        <v>507</v>
      </c>
      <c r="D85" s="51">
        <v>820</v>
      </c>
      <c r="E85" s="49" t="str">
        <f>C85</f>
        <v>4AY</v>
      </c>
      <c r="F85" s="73"/>
    </row>
    <row r="86" spans="2:6" ht="69.95" customHeight="1">
      <c r="B86" s="61" t="s">
        <v>136</v>
      </c>
      <c r="C86" s="46">
        <v>439</v>
      </c>
      <c r="D86" s="51">
        <v>820</v>
      </c>
      <c r="E86" s="49">
        <f>C86</f>
        <v>439</v>
      </c>
      <c r="F86" s="73"/>
    </row>
    <row r="87" spans="2:6" ht="69.95" customHeight="1">
      <c r="B87" s="61" t="s">
        <v>713</v>
      </c>
      <c r="C87" s="46" t="s">
        <v>253</v>
      </c>
      <c r="D87" s="51">
        <v>820</v>
      </c>
      <c r="E87" s="49" t="str">
        <f>C87</f>
        <v>55E</v>
      </c>
      <c r="F87" s="73"/>
    </row>
    <row r="88" spans="2:6" s="254" customFormat="1" ht="69.95" customHeight="1">
      <c r="B88" s="337" t="s">
        <v>351</v>
      </c>
      <c r="C88" s="337"/>
      <c r="D88" s="337"/>
      <c r="E88" s="337"/>
      <c r="F88" s="337"/>
    </row>
    <row r="89" spans="2:6" s="254" customFormat="1" ht="244.5" customHeight="1">
      <c r="B89" s="255" t="s">
        <v>848</v>
      </c>
      <c r="C89" s="46" t="s">
        <v>721</v>
      </c>
      <c r="D89" s="51">
        <v>3110</v>
      </c>
      <c r="E89" s="49" t="str">
        <f>C89</f>
        <v>7D7</v>
      </c>
      <c r="F89" s="74" t="s">
        <v>849</v>
      </c>
    </row>
    <row r="90" spans="2:6" ht="213" customHeight="1">
      <c r="B90" s="255" t="s">
        <v>717</v>
      </c>
      <c r="C90" s="46" t="s">
        <v>716</v>
      </c>
      <c r="D90" s="51">
        <v>1720</v>
      </c>
      <c r="E90" s="49" t="str">
        <f>C90</f>
        <v>7D9</v>
      </c>
      <c r="F90" s="74" t="s">
        <v>718</v>
      </c>
    </row>
    <row r="91" spans="2:6" ht="129.75" customHeight="1">
      <c r="B91" s="255" t="s">
        <v>727</v>
      </c>
      <c r="C91" s="46" t="s">
        <v>725</v>
      </c>
      <c r="D91" s="51">
        <v>3400</v>
      </c>
      <c r="E91" s="49" t="str">
        <f>C91</f>
        <v>7DC</v>
      </c>
      <c r="F91" s="74"/>
    </row>
    <row r="92" spans="2:6" s="254" customFormat="1" ht="69.95" customHeight="1">
      <c r="B92" s="337" t="s">
        <v>326</v>
      </c>
      <c r="C92" s="337"/>
      <c r="D92" s="337"/>
      <c r="E92" s="337"/>
      <c r="F92" s="337"/>
    </row>
    <row r="93" spans="2:6" s="254" customFormat="1" ht="69.95" customHeight="1">
      <c r="B93" s="61" t="s">
        <v>699</v>
      </c>
      <c r="C93" s="46" t="s">
        <v>698</v>
      </c>
      <c r="D93" s="51">
        <v>560</v>
      </c>
      <c r="E93" s="49" t="str">
        <f t="shared" ref="E93:E102" si="2">C93</f>
        <v>4H5</v>
      </c>
      <c r="F93" s="73"/>
    </row>
    <row r="94" spans="2:6" s="254" customFormat="1" ht="69.95" customHeight="1">
      <c r="B94" s="61" t="s">
        <v>697</v>
      </c>
      <c r="C94" s="46" t="s">
        <v>696</v>
      </c>
      <c r="D94" s="51">
        <v>560</v>
      </c>
      <c r="E94" s="49" t="str">
        <f t="shared" si="2"/>
        <v>4SA</v>
      </c>
      <c r="F94" s="73"/>
    </row>
    <row r="95" spans="2:6" ht="69.95" customHeight="1">
      <c r="B95" s="61" t="s">
        <v>4</v>
      </c>
      <c r="C95" s="46" t="s">
        <v>251</v>
      </c>
      <c r="D95" s="51">
        <v>310</v>
      </c>
      <c r="E95" s="49" t="str">
        <f t="shared" si="2"/>
        <v>5B2</v>
      </c>
      <c r="F95" s="73"/>
    </row>
    <row r="96" spans="2:6" ht="69.95" customHeight="1">
      <c r="B96" s="61" t="s">
        <v>5</v>
      </c>
      <c r="C96" s="46" t="s">
        <v>374</v>
      </c>
      <c r="D96" s="51">
        <v>310</v>
      </c>
      <c r="E96" s="49" t="str">
        <f t="shared" si="2"/>
        <v>5CA</v>
      </c>
      <c r="F96" s="73"/>
    </row>
    <row r="97" spans="2:6" ht="69.95" customHeight="1">
      <c r="B97" s="61" t="s">
        <v>7</v>
      </c>
      <c r="C97" s="46" t="s">
        <v>375</v>
      </c>
      <c r="D97" s="51">
        <v>560</v>
      </c>
      <c r="E97" s="49" t="str">
        <f t="shared" si="2"/>
        <v>5CC</v>
      </c>
      <c r="F97" s="73"/>
    </row>
    <row r="98" spans="2:6" ht="69.95" customHeight="1">
      <c r="B98" s="61" t="s">
        <v>9</v>
      </c>
      <c r="C98" s="46" t="s">
        <v>8</v>
      </c>
      <c r="D98" s="51">
        <v>560</v>
      </c>
      <c r="E98" s="49" t="str">
        <f t="shared" si="2"/>
        <v>5CD</v>
      </c>
      <c r="F98" s="73"/>
    </row>
    <row r="99" spans="2:6" ht="69.95" customHeight="1">
      <c r="B99" s="61" t="s">
        <v>163</v>
      </c>
      <c r="C99" s="46" t="s">
        <v>376</v>
      </c>
      <c r="D99" s="51">
        <v>0</v>
      </c>
      <c r="E99" s="49" t="str">
        <f t="shared" si="2"/>
        <v>5CF</v>
      </c>
      <c r="F99" s="73"/>
    </row>
    <row r="100" spans="2:6" ht="69.95" customHeight="1">
      <c r="B100" s="61" t="s">
        <v>700</v>
      </c>
      <c r="C100" s="46" t="s">
        <v>380</v>
      </c>
      <c r="D100" s="51">
        <v>560</v>
      </c>
      <c r="E100" s="49" t="str">
        <f t="shared" si="2"/>
        <v>5DN</v>
      </c>
      <c r="F100" s="73"/>
    </row>
    <row r="101" spans="2:6" ht="69.95" customHeight="1">
      <c r="B101" s="61" t="s">
        <v>701</v>
      </c>
      <c r="C101" s="46" t="s">
        <v>644</v>
      </c>
      <c r="D101" s="51">
        <v>560</v>
      </c>
      <c r="E101" s="49" t="str">
        <f t="shared" si="2"/>
        <v>5DP</v>
      </c>
      <c r="F101" s="73"/>
    </row>
    <row r="102" spans="2:6" ht="69.95" customHeight="1">
      <c r="B102" s="61" t="s">
        <v>12</v>
      </c>
      <c r="C102" s="46" t="s">
        <v>291</v>
      </c>
      <c r="D102" s="51">
        <v>560</v>
      </c>
      <c r="E102" s="49" t="str">
        <f t="shared" si="2"/>
        <v>58B</v>
      </c>
      <c r="F102" s="73"/>
    </row>
    <row r="103" spans="2:6" ht="69.95" customHeight="1">
      <c r="B103" s="61" t="s">
        <v>6</v>
      </c>
      <c r="C103" s="46" t="s">
        <v>259</v>
      </c>
      <c r="D103" s="51">
        <v>560</v>
      </c>
      <c r="E103" s="49" t="str">
        <f>C103</f>
        <v>210</v>
      </c>
      <c r="F103" s="73"/>
    </row>
    <row r="104" spans="2:6" ht="69.95" customHeight="1" thickBot="1">
      <c r="B104" s="61" t="s">
        <v>10</v>
      </c>
      <c r="C104" s="46" t="s">
        <v>265</v>
      </c>
      <c r="D104" s="51">
        <v>2600</v>
      </c>
      <c r="E104" s="49" t="str">
        <f>C104</f>
        <v>270</v>
      </c>
      <c r="F104" s="73"/>
    </row>
    <row r="105" spans="2:6" s="254" customFormat="1" ht="44.25" customHeight="1">
      <c r="B105" s="38" t="s">
        <v>405</v>
      </c>
      <c r="C105" s="39"/>
      <c r="D105" s="39"/>
      <c r="E105" s="27"/>
      <c r="F105" s="35"/>
    </row>
    <row r="106" spans="2:6" s="254" customFormat="1" ht="30.75" thickBot="1">
      <c r="B106" s="28" t="s">
        <v>413</v>
      </c>
      <c r="C106" s="29"/>
      <c r="D106" s="29"/>
      <c r="E106" s="36"/>
      <c r="F106" s="37"/>
    </row>
    <row r="107" spans="2:6" ht="15"/>
    <row r="108" spans="2:6" ht="15"/>
    <row r="109" spans="2:6" ht="15"/>
    <row r="110" spans="2:6" ht="15"/>
    <row r="111" spans="2:6" ht="15"/>
    <row r="112" spans="2:6"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sheetData>
  <mergeCells count="9">
    <mergeCell ref="B80:F80"/>
    <mergeCell ref="B88:F88"/>
    <mergeCell ref="B92:F92"/>
    <mergeCell ref="B7:C7"/>
    <mergeCell ref="E7:F7"/>
    <mergeCell ref="B1:C5"/>
    <mergeCell ref="E1:F5"/>
    <mergeCell ref="B6:C6"/>
    <mergeCell ref="E6:F6"/>
  </mergeCells>
  <conditionalFormatting sqref="D6 D9:D15 D57:D61 D70 D78:D79 D72 D95:D104 D29:D33 D17:D27 D75:D76 D66:D68 D35:D55">
    <cfRule type="cellIs" dxfId="158" priority="25" stopIfTrue="1" operator="equal">
      <formula>"?"</formula>
    </cfRule>
  </conditionalFormatting>
  <conditionalFormatting sqref="D34">
    <cfRule type="cellIs" dxfId="157" priority="24" stopIfTrue="1" operator="equal">
      <formula>"?"</formula>
    </cfRule>
  </conditionalFormatting>
  <conditionalFormatting sqref="D82">
    <cfRule type="cellIs" dxfId="156" priority="23" stopIfTrue="1" operator="equal">
      <formula>"?"</formula>
    </cfRule>
  </conditionalFormatting>
  <conditionalFormatting sqref="D83">
    <cfRule type="cellIs" dxfId="155" priority="22" stopIfTrue="1" operator="equal">
      <formula>"?"</formula>
    </cfRule>
  </conditionalFormatting>
  <conditionalFormatting sqref="D91">
    <cfRule type="cellIs" dxfId="154" priority="21" stopIfTrue="1" operator="equal">
      <formula>"?"</formula>
    </cfRule>
  </conditionalFormatting>
  <conditionalFormatting sqref="D94">
    <cfRule type="cellIs" dxfId="153" priority="20" stopIfTrue="1" operator="equal">
      <formula>"?"</formula>
    </cfRule>
  </conditionalFormatting>
  <conditionalFormatting sqref="D93">
    <cfRule type="cellIs" dxfId="152" priority="19" stopIfTrue="1" operator="equal">
      <formula>"?"</formula>
    </cfRule>
  </conditionalFormatting>
  <conditionalFormatting sqref="D56">
    <cfRule type="cellIs" dxfId="151" priority="18" stopIfTrue="1" operator="equal">
      <formula>"?"</formula>
    </cfRule>
  </conditionalFormatting>
  <conditionalFormatting sqref="D62">
    <cfRule type="cellIs" dxfId="150" priority="17" stopIfTrue="1" operator="equal">
      <formula>"?"</formula>
    </cfRule>
  </conditionalFormatting>
  <conditionalFormatting sqref="D63">
    <cfRule type="cellIs" dxfId="149" priority="16" stopIfTrue="1" operator="equal">
      <formula>"?"</formula>
    </cfRule>
  </conditionalFormatting>
  <conditionalFormatting sqref="D65">
    <cfRule type="cellIs" dxfId="148" priority="15" stopIfTrue="1" operator="equal">
      <formula>"?"</formula>
    </cfRule>
  </conditionalFormatting>
  <conditionalFormatting sqref="D69">
    <cfRule type="cellIs" dxfId="147" priority="14" stopIfTrue="1" operator="equal">
      <formula>"?"</formula>
    </cfRule>
  </conditionalFormatting>
  <conditionalFormatting sqref="D71">
    <cfRule type="cellIs" dxfId="146" priority="13" stopIfTrue="1" operator="equal">
      <formula>"?"</formula>
    </cfRule>
  </conditionalFormatting>
  <conditionalFormatting sqref="D73:D74">
    <cfRule type="cellIs" dxfId="145" priority="12" stopIfTrue="1" operator="equal">
      <formula>"?"</formula>
    </cfRule>
  </conditionalFormatting>
  <conditionalFormatting sqref="D77">
    <cfRule type="cellIs" dxfId="144" priority="11" stopIfTrue="1" operator="equal">
      <formula>"?"</formula>
    </cfRule>
  </conditionalFormatting>
  <conditionalFormatting sqref="D16">
    <cfRule type="cellIs" dxfId="143" priority="10" stopIfTrue="1" operator="equal">
      <formula>"?"</formula>
    </cfRule>
  </conditionalFormatting>
  <conditionalFormatting sqref="D28">
    <cfRule type="cellIs" dxfId="142" priority="9" stopIfTrue="1" operator="equal">
      <formula>"?"</formula>
    </cfRule>
  </conditionalFormatting>
  <conditionalFormatting sqref="D81">
    <cfRule type="cellIs" dxfId="141" priority="8" stopIfTrue="1" operator="equal">
      <formula>"?"</formula>
    </cfRule>
  </conditionalFormatting>
  <conditionalFormatting sqref="D84">
    <cfRule type="cellIs" dxfId="140" priority="7" stopIfTrue="1" operator="equal">
      <formula>"?"</formula>
    </cfRule>
  </conditionalFormatting>
  <conditionalFormatting sqref="D86">
    <cfRule type="cellIs" dxfId="139" priority="6" stopIfTrue="1" operator="equal">
      <formula>"?"</formula>
    </cfRule>
  </conditionalFormatting>
  <conditionalFormatting sqref="D85">
    <cfRule type="cellIs" dxfId="138" priority="5" stopIfTrue="1" operator="equal">
      <formula>"?"</formula>
    </cfRule>
  </conditionalFormatting>
  <conditionalFormatting sqref="D87">
    <cfRule type="cellIs" dxfId="137" priority="4" stopIfTrue="1" operator="equal">
      <formula>"?"</formula>
    </cfRule>
  </conditionalFormatting>
  <conditionalFormatting sqref="D90">
    <cfRule type="cellIs" dxfId="136" priority="3" stopIfTrue="1" operator="equal">
      <formula>"?"</formula>
    </cfRule>
  </conditionalFormatting>
  <conditionalFormatting sqref="D89">
    <cfRule type="cellIs" dxfId="135" priority="2" stopIfTrue="1" operator="equal">
      <formula>"?"</formula>
    </cfRule>
  </conditionalFormatting>
  <conditionalFormatting sqref="D64">
    <cfRule type="cellIs" dxfId="134"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7" fitToHeight="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5"/>
  <sheetViews>
    <sheetView view="pageBreakPreview" topLeftCell="B1" zoomScale="27" zoomScaleNormal="100" workbookViewId="0">
      <selection activeCell="F13" sqref="F13"/>
    </sheetView>
  </sheetViews>
  <sheetFormatPr defaultColWidth="28" defaultRowHeight="52.5" customHeight="1"/>
  <cols>
    <col min="1" max="1" width="15" style="23" hidden="1" customWidth="1"/>
    <col min="2" max="2" width="221.5703125" style="23" customWidth="1"/>
    <col min="3" max="3" width="21.42578125" style="23" customWidth="1"/>
    <col min="4" max="4" width="50.7109375" style="23" customWidth="1"/>
    <col min="5" max="5" width="20.5703125" style="23" customWidth="1"/>
    <col min="6" max="6" width="231.140625" style="23" customWidth="1"/>
    <col min="7" max="16384" width="28" style="23"/>
  </cols>
  <sheetData>
    <row r="1" spans="2:6" s="254" customFormat="1" ht="61.5" customHeight="1">
      <c r="B1" s="310" t="s">
        <v>468</v>
      </c>
      <c r="C1" s="311"/>
      <c r="D1" s="58" t="s">
        <v>469</v>
      </c>
      <c r="E1" s="314"/>
      <c r="F1" s="315"/>
    </row>
    <row r="2" spans="2:6" s="254" customFormat="1" ht="108" customHeight="1">
      <c r="B2" s="312"/>
      <c r="C2" s="313"/>
      <c r="D2" s="55" t="s">
        <v>730</v>
      </c>
      <c r="E2" s="316"/>
      <c r="F2" s="317"/>
    </row>
    <row r="3" spans="2:6" s="254" customFormat="1" ht="72" customHeight="1">
      <c r="B3" s="312"/>
      <c r="C3" s="313"/>
      <c r="D3" s="55">
        <v>1742</v>
      </c>
      <c r="E3" s="316"/>
      <c r="F3" s="317"/>
    </row>
    <row r="4" spans="2:6" s="254" customFormat="1" ht="105" customHeight="1">
      <c r="B4" s="312"/>
      <c r="C4" s="313"/>
      <c r="D4" s="55" t="s">
        <v>156</v>
      </c>
      <c r="E4" s="316"/>
      <c r="F4" s="317"/>
    </row>
    <row r="5" spans="2:6" s="254" customFormat="1" ht="61.5" customHeight="1">
      <c r="B5" s="312"/>
      <c r="C5" s="313"/>
      <c r="D5" s="56" t="s">
        <v>349</v>
      </c>
      <c r="E5" s="316"/>
      <c r="F5" s="317"/>
    </row>
    <row r="6" spans="2:6" s="41" customFormat="1" ht="69.75" customHeight="1">
      <c r="B6" s="318" t="s">
        <v>392</v>
      </c>
      <c r="C6" s="319"/>
      <c r="D6" s="42">
        <v>34500</v>
      </c>
      <c r="E6" s="320"/>
      <c r="F6" s="321"/>
    </row>
    <row r="7" spans="2:6" s="41" customFormat="1" ht="66.75" customHeight="1">
      <c r="B7" s="325" t="s">
        <v>204</v>
      </c>
      <c r="C7" s="326"/>
      <c r="D7" s="43" t="s">
        <v>736</v>
      </c>
      <c r="E7" s="320"/>
      <c r="F7" s="321"/>
    </row>
    <row r="8" spans="2:6" ht="60" customHeight="1">
      <c r="B8" s="59" t="s">
        <v>342</v>
      </c>
      <c r="C8" s="44" t="s">
        <v>394</v>
      </c>
      <c r="D8" s="45"/>
      <c r="E8" s="44" t="s">
        <v>394</v>
      </c>
      <c r="F8" s="60" t="s">
        <v>341</v>
      </c>
    </row>
    <row r="9" spans="2:6" ht="69.95" customHeight="1">
      <c r="B9" s="61" t="s">
        <v>40</v>
      </c>
      <c r="C9" s="46"/>
      <c r="D9" s="48" t="s">
        <v>396</v>
      </c>
      <c r="E9" s="49"/>
      <c r="F9" s="73"/>
    </row>
    <row r="10" spans="2:6" ht="69.95" customHeight="1">
      <c r="B10" s="61" t="s">
        <v>421</v>
      </c>
      <c r="C10" s="46"/>
      <c r="D10" s="48" t="s">
        <v>396</v>
      </c>
      <c r="E10" s="49"/>
      <c r="F10" s="73"/>
    </row>
    <row r="11" spans="2:6" ht="69.95" customHeight="1">
      <c r="B11" s="61" t="s">
        <v>99</v>
      </c>
      <c r="C11" s="46"/>
      <c r="D11" s="48" t="s">
        <v>396</v>
      </c>
      <c r="E11" s="49"/>
      <c r="F11" s="73"/>
    </row>
    <row r="12" spans="2:6" ht="69.95" customHeight="1">
      <c r="B12" s="61" t="s">
        <v>62</v>
      </c>
      <c r="C12" s="46"/>
      <c r="D12" s="48" t="s">
        <v>396</v>
      </c>
      <c r="E12" s="49"/>
      <c r="F12" s="73"/>
    </row>
    <row r="13" spans="2:6" ht="69.95" customHeight="1">
      <c r="B13" s="61" t="s">
        <v>63</v>
      </c>
      <c r="C13" s="46"/>
      <c r="D13" s="48" t="s">
        <v>396</v>
      </c>
      <c r="E13" s="49"/>
      <c r="F13" s="73"/>
    </row>
    <row r="14" spans="2:6" ht="69.95" customHeight="1">
      <c r="B14" s="61" t="s">
        <v>334</v>
      </c>
      <c r="C14" s="46" t="s">
        <v>398</v>
      </c>
      <c r="D14" s="48" t="s">
        <v>396</v>
      </c>
      <c r="E14" s="49" t="str">
        <f t="shared" ref="E14:E75" si="0">C14</f>
        <v>009</v>
      </c>
      <c r="F14" s="73"/>
    </row>
    <row r="15" spans="2:6" ht="69.95" customHeight="1">
      <c r="B15" s="61" t="s">
        <v>303</v>
      </c>
      <c r="C15" s="46" t="s">
        <v>415</v>
      </c>
      <c r="D15" s="48" t="s">
        <v>396</v>
      </c>
      <c r="E15" s="49" t="str">
        <f t="shared" si="0"/>
        <v>023</v>
      </c>
      <c r="F15" s="73"/>
    </row>
    <row r="16" spans="2:6" ht="69.95" customHeight="1">
      <c r="B16" s="61" t="s">
        <v>71</v>
      </c>
      <c r="C16" s="54" t="s">
        <v>151</v>
      </c>
      <c r="D16" s="143" t="s">
        <v>397</v>
      </c>
      <c r="E16" s="49" t="str">
        <f t="shared" si="0"/>
        <v>018</v>
      </c>
      <c r="F16" s="73"/>
    </row>
    <row r="17" spans="2:6" ht="69.95" customHeight="1">
      <c r="B17" s="61" t="s">
        <v>100</v>
      </c>
      <c r="C17" s="46" t="s">
        <v>255</v>
      </c>
      <c r="D17" s="48" t="s">
        <v>396</v>
      </c>
      <c r="E17" s="49" t="str">
        <f t="shared" si="0"/>
        <v>028</v>
      </c>
      <c r="F17" s="73"/>
    </row>
    <row r="18" spans="2:6" ht="102.75" customHeight="1">
      <c r="B18" s="77" t="s">
        <v>119</v>
      </c>
      <c r="C18" s="46" t="s">
        <v>400</v>
      </c>
      <c r="D18" s="48" t="s">
        <v>396</v>
      </c>
      <c r="E18" s="49" t="str">
        <f t="shared" si="0"/>
        <v>041</v>
      </c>
      <c r="F18" s="73"/>
    </row>
    <row r="19" spans="2:6" ht="69.95" customHeight="1">
      <c r="B19" s="61" t="s">
        <v>169</v>
      </c>
      <c r="C19" s="54" t="s">
        <v>168</v>
      </c>
      <c r="D19" s="48" t="s">
        <v>396</v>
      </c>
      <c r="E19" s="49" t="str">
        <f t="shared" si="0"/>
        <v>052</v>
      </c>
      <c r="F19" s="73"/>
    </row>
    <row r="20" spans="2:6" ht="69.95" customHeight="1">
      <c r="B20" s="61" t="s">
        <v>451</v>
      </c>
      <c r="C20" s="54" t="s">
        <v>452</v>
      </c>
      <c r="D20" s="51">
        <v>50</v>
      </c>
      <c r="E20" s="49" t="str">
        <f t="shared" si="0"/>
        <v>064</v>
      </c>
      <c r="F20" s="73" t="s">
        <v>476</v>
      </c>
    </row>
    <row r="21" spans="2:6" ht="69.95" customHeight="1">
      <c r="B21" s="61" t="s">
        <v>138</v>
      </c>
      <c r="C21" s="54" t="s">
        <v>449</v>
      </c>
      <c r="D21" s="48" t="s">
        <v>396</v>
      </c>
      <c r="E21" s="49" t="str">
        <f t="shared" si="0"/>
        <v>070</v>
      </c>
      <c r="F21" s="73"/>
    </row>
    <row r="22" spans="2:6" ht="69.95" customHeight="1">
      <c r="B22" s="61" t="s">
        <v>401</v>
      </c>
      <c r="C22" s="46" t="s">
        <v>402</v>
      </c>
      <c r="D22" s="48" t="s">
        <v>396</v>
      </c>
      <c r="E22" s="49" t="str">
        <f t="shared" si="0"/>
        <v>097</v>
      </c>
      <c r="F22" s="73"/>
    </row>
    <row r="23" spans="2:6" ht="69.95" customHeight="1">
      <c r="B23" s="61" t="s">
        <v>420</v>
      </c>
      <c r="C23" s="46">
        <v>102</v>
      </c>
      <c r="D23" s="51">
        <v>160</v>
      </c>
      <c r="E23" s="49">
        <f t="shared" si="0"/>
        <v>102</v>
      </c>
      <c r="F23" s="73" t="s">
        <v>711</v>
      </c>
    </row>
    <row r="24" spans="2:6" ht="69.95" customHeight="1">
      <c r="B24" s="61" t="s">
        <v>304</v>
      </c>
      <c r="C24" s="46" t="s">
        <v>257</v>
      </c>
      <c r="D24" s="48" t="s">
        <v>396</v>
      </c>
      <c r="E24" s="49" t="str">
        <f t="shared" si="0"/>
        <v>132</v>
      </c>
      <c r="F24" s="73"/>
    </row>
    <row r="25" spans="2:6" ht="69.95" customHeight="1">
      <c r="B25" s="61" t="s">
        <v>252</v>
      </c>
      <c r="C25" s="46">
        <v>140</v>
      </c>
      <c r="D25" s="48" t="s">
        <v>396</v>
      </c>
      <c r="E25" s="49">
        <f t="shared" si="0"/>
        <v>140</v>
      </c>
      <c r="F25" s="73"/>
    </row>
    <row r="26" spans="2:6" ht="69.95" customHeight="1">
      <c r="B26" s="61" t="s">
        <v>412</v>
      </c>
      <c r="C26" s="46">
        <v>177</v>
      </c>
      <c r="D26" s="51">
        <v>970</v>
      </c>
      <c r="E26" s="49">
        <f t="shared" si="0"/>
        <v>177</v>
      </c>
      <c r="F26" s="74" t="s">
        <v>705</v>
      </c>
    </row>
    <row r="27" spans="2:6" ht="69.95" customHeight="1">
      <c r="B27" s="61" t="s">
        <v>305</v>
      </c>
      <c r="C27" s="46" t="s">
        <v>258</v>
      </c>
      <c r="D27" s="48" t="s">
        <v>396</v>
      </c>
      <c r="E27" s="49" t="str">
        <f t="shared" si="0"/>
        <v>195</v>
      </c>
      <c r="F27" s="73"/>
    </row>
    <row r="28" spans="2:6" ht="69.95" customHeight="1">
      <c r="B28" s="61" t="s">
        <v>306</v>
      </c>
      <c r="C28" s="46">
        <v>212</v>
      </c>
      <c r="D28" s="51">
        <v>1150</v>
      </c>
      <c r="E28" s="49">
        <v>212</v>
      </c>
      <c r="F28" s="74" t="s">
        <v>248</v>
      </c>
    </row>
    <row r="29" spans="2:6" ht="69.95" customHeight="1">
      <c r="B29" s="61" t="s">
        <v>140</v>
      </c>
      <c r="C29" s="46" t="s">
        <v>262</v>
      </c>
      <c r="D29" s="51">
        <v>380</v>
      </c>
      <c r="E29" s="49" t="str">
        <f t="shared" si="0"/>
        <v>213</v>
      </c>
      <c r="F29" s="73" t="s">
        <v>213</v>
      </c>
    </row>
    <row r="30" spans="2:6" ht="69.95" customHeight="1">
      <c r="B30" s="61" t="s">
        <v>308</v>
      </c>
      <c r="C30" s="46">
        <v>230</v>
      </c>
      <c r="D30" s="51">
        <v>800</v>
      </c>
      <c r="E30" s="49">
        <f t="shared" si="0"/>
        <v>230</v>
      </c>
      <c r="F30" s="73" t="s">
        <v>679</v>
      </c>
    </row>
    <row r="31" spans="2:6" ht="69.95" customHeight="1">
      <c r="B31" s="61" t="s">
        <v>242</v>
      </c>
      <c r="C31" s="46">
        <v>275</v>
      </c>
      <c r="D31" s="48" t="s">
        <v>396</v>
      </c>
      <c r="E31" s="49">
        <f t="shared" si="0"/>
        <v>275</v>
      </c>
      <c r="F31" s="73"/>
    </row>
    <row r="32" spans="2:6" ht="69.95" customHeight="1">
      <c r="B32" s="61" t="s">
        <v>47</v>
      </c>
      <c r="C32" s="46">
        <v>321</v>
      </c>
      <c r="D32" s="51">
        <v>0</v>
      </c>
      <c r="E32" s="49">
        <f t="shared" si="0"/>
        <v>321</v>
      </c>
      <c r="F32" s="73"/>
    </row>
    <row r="33" spans="2:6" ht="69.95" customHeight="1">
      <c r="B33" s="61" t="s">
        <v>680</v>
      </c>
      <c r="C33" s="46">
        <v>347</v>
      </c>
      <c r="D33" s="51">
        <v>160</v>
      </c>
      <c r="E33" s="49">
        <f t="shared" si="0"/>
        <v>347</v>
      </c>
      <c r="F33" s="73"/>
    </row>
    <row r="34" spans="2:6" ht="69.95" customHeight="1">
      <c r="B34" s="61" t="s">
        <v>681</v>
      </c>
      <c r="C34" s="46">
        <v>365</v>
      </c>
      <c r="D34" s="48" t="s">
        <v>396</v>
      </c>
      <c r="E34" s="49">
        <f t="shared" si="0"/>
        <v>365</v>
      </c>
      <c r="F34" s="73"/>
    </row>
    <row r="35" spans="2:6" ht="69.95" customHeight="1">
      <c r="B35" s="61" t="s">
        <v>406</v>
      </c>
      <c r="C35" s="46">
        <v>377</v>
      </c>
      <c r="D35" s="48" t="s">
        <v>396</v>
      </c>
      <c r="E35" s="49">
        <f t="shared" si="0"/>
        <v>377</v>
      </c>
      <c r="F35" s="74"/>
    </row>
    <row r="36" spans="2:6" ht="69.95" customHeight="1">
      <c r="B36" s="61" t="s">
        <v>48</v>
      </c>
      <c r="C36" s="46" t="s">
        <v>272</v>
      </c>
      <c r="D36" s="48" t="s">
        <v>396</v>
      </c>
      <c r="E36" s="49" t="str">
        <f t="shared" si="0"/>
        <v>392</v>
      </c>
      <c r="F36" s="73"/>
    </row>
    <row r="37" spans="2:6" ht="69.95" customHeight="1">
      <c r="B37" s="61" t="s">
        <v>142</v>
      </c>
      <c r="C37" s="46">
        <v>400</v>
      </c>
      <c r="D37" s="51">
        <v>1500</v>
      </c>
      <c r="E37" s="49">
        <f t="shared" si="0"/>
        <v>400</v>
      </c>
      <c r="F37" s="73" t="s">
        <v>726</v>
      </c>
    </row>
    <row r="38" spans="2:6" ht="69.95" customHeight="1">
      <c r="B38" s="61" t="s">
        <v>422</v>
      </c>
      <c r="C38" s="46" t="s">
        <v>275</v>
      </c>
      <c r="D38" s="48" t="s">
        <v>396</v>
      </c>
      <c r="E38" s="49" t="str">
        <f t="shared" si="0"/>
        <v>416</v>
      </c>
      <c r="F38" s="73"/>
    </row>
    <row r="39" spans="2:6" ht="69.95" customHeight="1">
      <c r="B39" s="61" t="s">
        <v>245</v>
      </c>
      <c r="C39" s="46" t="s">
        <v>682</v>
      </c>
      <c r="D39" s="48" t="s">
        <v>396</v>
      </c>
      <c r="E39" s="49" t="str">
        <f t="shared" si="0"/>
        <v>40Υ</v>
      </c>
      <c r="F39" s="73"/>
    </row>
    <row r="40" spans="2:6" ht="69.95" customHeight="1">
      <c r="B40" s="61" t="s">
        <v>316</v>
      </c>
      <c r="C40" s="46" t="s">
        <v>278</v>
      </c>
      <c r="D40" s="48" t="s">
        <v>396</v>
      </c>
      <c r="E40" s="49" t="str">
        <f t="shared" si="0"/>
        <v>42F</v>
      </c>
      <c r="F40" s="73"/>
    </row>
    <row r="41" spans="2:6" ht="69.95" customHeight="1">
      <c r="B41" s="61" t="s">
        <v>328</v>
      </c>
      <c r="C41" s="46" t="s">
        <v>284</v>
      </c>
      <c r="D41" s="48" t="s">
        <v>396</v>
      </c>
      <c r="E41" s="49" t="str">
        <f t="shared" si="0"/>
        <v>48F</v>
      </c>
      <c r="F41" s="73"/>
    </row>
    <row r="42" spans="2:6" ht="69.95" customHeight="1">
      <c r="B42" s="61" t="s">
        <v>146</v>
      </c>
      <c r="C42" s="46">
        <v>452</v>
      </c>
      <c r="D42" s="51">
        <v>240</v>
      </c>
      <c r="E42" s="49">
        <f t="shared" si="0"/>
        <v>452</v>
      </c>
      <c r="F42" s="73" t="s">
        <v>0</v>
      </c>
    </row>
    <row r="43" spans="2:6" ht="69.95" customHeight="1">
      <c r="B43" s="61" t="s">
        <v>322</v>
      </c>
      <c r="C43" s="46">
        <v>454</v>
      </c>
      <c r="D43" s="48" t="s">
        <v>396</v>
      </c>
      <c r="E43" s="49">
        <f t="shared" si="0"/>
        <v>454</v>
      </c>
      <c r="F43" s="73"/>
    </row>
    <row r="44" spans="2:6" ht="69.95" customHeight="1">
      <c r="B44" s="61" t="s">
        <v>143</v>
      </c>
      <c r="C44" s="46" t="s">
        <v>454</v>
      </c>
      <c r="D44" s="48" t="s">
        <v>396</v>
      </c>
      <c r="E44" s="49" t="str">
        <f t="shared" si="0"/>
        <v>4CS</v>
      </c>
      <c r="F44" s="73"/>
    </row>
    <row r="45" spans="2:6" ht="69.95" customHeight="1">
      <c r="B45" s="61" t="s">
        <v>158</v>
      </c>
      <c r="C45" s="46" t="s">
        <v>41</v>
      </c>
      <c r="D45" s="48" t="s">
        <v>396</v>
      </c>
      <c r="E45" s="49" t="str">
        <f t="shared" si="0"/>
        <v>4GF</v>
      </c>
      <c r="F45" s="73"/>
    </row>
    <row r="46" spans="2:6" ht="69.95" customHeight="1">
      <c r="B46" s="61" t="s">
        <v>314</v>
      </c>
      <c r="C46" s="46" t="s">
        <v>414</v>
      </c>
      <c r="D46" s="48" t="s">
        <v>396</v>
      </c>
      <c r="E46" s="49" t="str">
        <f t="shared" si="0"/>
        <v>4MP</v>
      </c>
      <c r="F46" s="73"/>
    </row>
    <row r="47" spans="2:6" ht="69.95" customHeight="1">
      <c r="B47" s="61" t="s">
        <v>315</v>
      </c>
      <c r="C47" s="46" t="s">
        <v>285</v>
      </c>
      <c r="D47" s="48" t="s">
        <v>396</v>
      </c>
      <c r="E47" s="49" t="str">
        <f t="shared" si="0"/>
        <v>4MQ</v>
      </c>
      <c r="F47" s="73"/>
    </row>
    <row r="48" spans="2:6" ht="69.95" customHeight="1">
      <c r="B48" s="61" t="s">
        <v>218</v>
      </c>
      <c r="C48" s="46" t="s">
        <v>460</v>
      </c>
      <c r="D48" s="48" t="s">
        <v>396</v>
      </c>
      <c r="E48" s="49" t="str">
        <f t="shared" si="0"/>
        <v>4RR</v>
      </c>
      <c r="F48" s="73"/>
    </row>
    <row r="49" spans="2:6" ht="69.95" customHeight="1">
      <c r="B49" s="61" t="s">
        <v>98</v>
      </c>
      <c r="C49" s="46" t="s">
        <v>385</v>
      </c>
      <c r="D49" s="48" t="s">
        <v>396</v>
      </c>
      <c r="E49" s="49" t="str">
        <f t="shared" si="0"/>
        <v>4SU</v>
      </c>
      <c r="F49" s="74"/>
    </row>
    <row r="50" spans="2:6" ht="69.95" customHeight="1">
      <c r="B50" s="61" t="s">
        <v>702</v>
      </c>
      <c r="C50" s="46" t="s">
        <v>286</v>
      </c>
      <c r="D50" s="48" t="s">
        <v>396</v>
      </c>
      <c r="E50" s="49" t="str">
        <f t="shared" si="0"/>
        <v>4UE</v>
      </c>
      <c r="F50" s="74"/>
    </row>
    <row r="51" spans="2:6" ht="69.95" customHeight="1">
      <c r="B51" s="61" t="s">
        <v>729</v>
      </c>
      <c r="C51" s="46" t="s">
        <v>53</v>
      </c>
      <c r="D51" s="48" t="s">
        <v>396</v>
      </c>
      <c r="E51" s="49" t="str">
        <f t="shared" si="0"/>
        <v>4WE</v>
      </c>
      <c r="F51" s="74"/>
    </row>
    <row r="52" spans="2:6" ht="69.95" customHeight="1">
      <c r="B52" s="61" t="s">
        <v>220</v>
      </c>
      <c r="C52" s="46" t="s">
        <v>367</v>
      </c>
      <c r="D52" s="51">
        <v>100</v>
      </c>
      <c r="E52" s="49" t="str">
        <f t="shared" si="0"/>
        <v>4YD</v>
      </c>
      <c r="F52" s="73"/>
    </row>
    <row r="53" spans="2:6" ht="69.95" customHeight="1">
      <c r="B53" s="61" t="s">
        <v>467</v>
      </c>
      <c r="C53" s="46" t="s">
        <v>466</v>
      </c>
      <c r="D53" s="51">
        <v>70</v>
      </c>
      <c r="E53" s="49" t="str">
        <f t="shared" si="0"/>
        <v>4YV</v>
      </c>
      <c r="F53" s="134" t="s">
        <v>212</v>
      </c>
    </row>
    <row r="54" spans="2:6" ht="69.95" customHeight="1">
      <c r="B54" s="61" t="s">
        <v>332</v>
      </c>
      <c r="C54" s="46" t="s">
        <v>287</v>
      </c>
      <c r="D54" s="48" t="s">
        <v>396</v>
      </c>
      <c r="E54" s="49" t="str">
        <f t="shared" si="0"/>
        <v>505</v>
      </c>
      <c r="F54" s="73"/>
    </row>
    <row r="55" spans="2:6" ht="69.95" customHeight="1">
      <c r="B55" s="61" t="s">
        <v>683</v>
      </c>
      <c r="C55" s="46">
        <v>508</v>
      </c>
      <c r="D55" s="48" t="s">
        <v>396</v>
      </c>
      <c r="E55" s="49">
        <f t="shared" si="0"/>
        <v>508</v>
      </c>
      <c r="F55" s="73"/>
    </row>
    <row r="56" spans="2:6" ht="69.95" customHeight="1">
      <c r="B56" s="61" t="s">
        <v>133</v>
      </c>
      <c r="C56" s="46" t="s">
        <v>289</v>
      </c>
      <c r="D56" s="48" t="s">
        <v>396</v>
      </c>
      <c r="E56" s="49" t="str">
        <f t="shared" si="0"/>
        <v>52A</v>
      </c>
      <c r="F56" s="73"/>
    </row>
    <row r="57" spans="2:6" ht="69.95" customHeight="1">
      <c r="B57" s="61" t="s">
        <v>118</v>
      </c>
      <c r="C57" s="46">
        <v>525</v>
      </c>
      <c r="D57" s="51">
        <v>140</v>
      </c>
      <c r="E57" s="49">
        <f t="shared" si="0"/>
        <v>525</v>
      </c>
      <c r="F57" s="73"/>
    </row>
    <row r="58" spans="2:6" ht="97.5" customHeight="1">
      <c r="B58" s="77" t="s">
        <v>591</v>
      </c>
      <c r="C58" s="46" t="s">
        <v>51</v>
      </c>
      <c r="D58" s="51">
        <v>550</v>
      </c>
      <c r="E58" s="49" t="str">
        <f t="shared" si="0"/>
        <v>57J</v>
      </c>
      <c r="F58" s="73"/>
    </row>
    <row r="59" spans="2:6" ht="69.95" customHeight="1">
      <c r="B59" s="61" t="s">
        <v>167</v>
      </c>
      <c r="C59" s="46" t="s">
        <v>292</v>
      </c>
      <c r="D59" s="48" t="s">
        <v>396</v>
      </c>
      <c r="E59" s="49" t="str">
        <f t="shared" si="0"/>
        <v>5DE</v>
      </c>
      <c r="F59" s="73"/>
    </row>
    <row r="60" spans="2:6" ht="69.95" customHeight="1">
      <c r="B60" s="61" t="s">
        <v>631</v>
      </c>
      <c r="C60" s="46" t="s">
        <v>630</v>
      </c>
      <c r="D60" s="48" t="s">
        <v>396</v>
      </c>
      <c r="E60" s="49" t="str">
        <f t="shared" si="0"/>
        <v>5EM</v>
      </c>
      <c r="F60" s="73"/>
    </row>
    <row r="61" spans="2:6" ht="69.95" customHeight="1">
      <c r="B61" s="61" t="s">
        <v>722</v>
      </c>
      <c r="C61" s="46" t="s">
        <v>723</v>
      </c>
      <c r="D61" s="48" t="s">
        <v>396</v>
      </c>
      <c r="E61" s="49" t="str">
        <f t="shared" si="0"/>
        <v>5KV</v>
      </c>
      <c r="F61" s="74"/>
    </row>
    <row r="62" spans="2:6" ht="69.95" customHeight="1">
      <c r="B62" s="61" t="s">
        <v>113</v>
      </c>
      <c r="C62" s="46" t="s">
        <v>112</v>
      </c>
      <c r="D62" s="48" t="s">
        <v>396</v>
      </c>
      <c r="E62" s="49" t="str">
        <f t="shared" si="0"/>
        <v>5KW</v>
      </c>
      <c r="F62" s="73"/>
    </row>
    <row r="63" spans="2:6" ht="69.95" customHeight="1">
      <c r="B63" s="61" t="s">
        <v>160</v>
      </c>
      <c r="C63" s="46" t="s">
        <v>294</v>
      </c>
      <c r="D63" s="48" t="s">
        <v>396</v>
      </c>
      <c r="E63" s="49" t="str">
        <f t="shared" si="0"/>
        <v>614</v>
      </c>
      <c r="F63" s="73"/>
    </row>
    <row r="64" spans="2:6" ht="69.95" customHeight="1">
      <c r="B64" s="61" t="s">
        <v>122</v>
      </c>
      <c r="C64" s="46">
        <v>693</v>
      </c>
      <c r="D64" s="48" t="s">
        <v>396</v>
      </c>
      <c r="E64" s="49">
        <f t="shared" si="0"/>
        <v>693</v>
      </c>
      <c r="F64" s="73"/>
    </row>
    <row r="65" spans="2:6" ht="102.75" customHeight="1">
      <c r="B65" s="77" t="s">
        <v>241</v>
      </c>
      <c r="C65" s="46" t="s">
        <v>240</v>
      </c>
      <c r="D65" s="51">
        <v>280</v>
      </c>
      <c r="E65" s="49" t="str">
        <f t="shared" si="0"/>
        <v>6FV</v>
      </c>
      <c r="F65" s="73"/>
    </row>
    <row r="66" spans="2:6" ht="102.75" customHeight="1">
      <c r="B66" s="77" t="s">
        <v>685</v>
      </c>
      <c r="C66" s="46" t="s">
        <v>633</v>
      </c>
      <c r="D66" s="48" t="s">
        <v>396</v>
      </c>
      <c r="E66" s="49" t="str">
        <f t="shared" si="0"/>
        <v>6Q2</v>
      </c>
      <c r="F66" s="73"/>
    </row>
    <row r="67" spans="2:6" ht="96.75" customHeight="1">
      <c r="B67" s="77" t="s">
        <v>689</v>
      </c>
      <c r="C67" s="46" t="s">
        <v>688</v>
      </c>
      <c r="D67" s="51">
        <v>1100</v>
      </c>
      <c r="E67" s="49" t="str">
        <f t="shared" si="0"/>
        <v>6ZB</v>
      </c>
      <c r="F67" s="73"/>
    </row>
    <row r="68" spans="2:6" ht="69.95" customHeight="1">
      <c r="B68" s="61" t="s">
        <v>686</v>
      </c>
      <c r="C68" s="46" t="s">
        <v>296</v>
      </c>
      <c r="D68" s="48" t="s">
        <v>396</v>
      </c>
      <c r="E68" s="49" t="str">
        <f t="shared" si="0"/>
        <v>709</v>
      </c>
      <c r="F68" s="73"/>
    </row>
    <row r="69" spans="2:6" ht="69.95" customHeight="1">
      <c r="B69" s="61" t="s">
        <v>101</v>
      </c>
      <c r="C69" s="46">
        <v>718</v>
      </c>
      <c r="D69" s="51">
        <v>1000</v>
      </c>
      <c r="E69" s="49">
        <f t="shared" si="0"/>
        <v>718</v>
      </c>
      <c r="F69" s="74" t="s">
        <v>714</v>
      </c>
    </row>
    <row r="70" spans="2:6" ht="69.95" customHeight="1">
      <c r="B70" s="61" t="s">
        <v>125</v>
      </c>
      <c r="C70" s="46">
        <v>732</v>
      </c>
      <c r="D70" s="48" t="s">
        <v>396</v>
      </c>
      <c r="E70" s="49">
        <f t="shared" si="0"/>
        <v>732</v>
      </c>
      <c r="F70" s="74"/>
    </row>
    <row r="71" spans="2:6" ht="69.95" customHeight="1">
      <c r="B71" s="61" t="s">
        <v>687</v>
      </c>
      <c r="C71" s="46">
        <v>823</v>
      </c>
      <c r="D71" s="48" t="s">
        <v>396</v>
      </c>
      <c r="E71" s="49">
        <f t="shared" si="0"/>
        <v>823</v>
      </c>
      <c r="F71" s="73"/>
    </row>
    <row r="72" spans="2:6" ht="69.95" customHeight="1">
      <c r="B72" s="61" t="s">
        <v>352</v>
      </c>
      <c r="C72" s="46" t="s">
        <v>301</v>
      </c>
      <c r="D72" s="48" t="s">
        <v>396</v>
      </c>
      <c r="E72" s="49" t="str">
        <f t="shared" si="0"/>
        <v>923</v>
      </c>
      <c r="F72" s="73"/>
    </row>
    <row r="73" spans="2:6" ht="69.95" customHeight="1">
      <c r="B73" s="61" t="s">
        <v>130</v>
      </c>
      <c r="C73" s="46">
        <v>926</v>
      </c>
      <c r="D73" s="48" t="s">
        <v>396</v>
      </c>
      <c r="E73" s="49">
        <f t="shared" si="0"/>
        <v>926</v>
      </c>
      <c r="F73" s="73"/>
    </row>
    <row r="74" spans="2:6" ht="69.95" customHeight="1">
      <c r="B74" s="61" t="s">
        <v>132</v>
      </c>
      <c r="C74" s="46" t="s">
        <v>131</v>
      </c>
      <c r="D74" s="48" t="s">
        <v>396</v>
      </c>
      <c r="E74" s="49" t="str">
        <f t="shared" si="0"/>
        <v>976</v>
      </c>
      <c r="F74" s="73"/>
    </row>
    <row r="75" spans="2:6" ht="69.95" customHeight="1">
      <c r="B75" s="126" t="s">
        <v>135</v>
      </c>
      <c r="C75" s="127" t="s">
        <v>134</v>
      </c>
      <c r="D75" s="128" t="s">
        <v>396</v>
      </c>
      <c r="E75" s="49" t="str">
        <f t="shared" si="0"/>
        <v>989</v>
      </c>
      <c r="F75" s="130"/>
    </row>
    <row r="76" spans="2:6" s="254" customFormat="1" ht="69.95" customHeight="1">
      <c r="B76" s="337" t="s">
        <v>350</v>
      </c>
      <c r="C76" s="337"/>
      <c r="D76" s="337"/>
      <c r="E76" s="337"/>
      <c r="F76" s="337"/>
    </row>
    <row r="77" spans="2:6" ht="69.95" customHeight="1">
      <c r="B77" s="61" t="s">
        <v>137</v>
      </c>
      <c r="C77" s="46">
        <v>435</v>
      </c>
      <c r="D77" s="51">
        <v>50</v>
      </c>
      <c r="E77" s="49">
        <f>C77</f>
        <v>435</v>
      </c>
      <c r="F77" s="73"/>
    </row>
    <row r="78" spans="2:6" ht="69.95" customHeight="1">
      <c r="B78" s="61" t="s">
        <v>712</v>
      </c>
      <c r="C78" s="46" t="s">
        <v>507</v>
      </c>
      <c r="D78" s="51">
        <v>50</v>
      </c>
      <c r="E78" s="49" t="str">
        <f>C78</f>
        <v>4AY</v>
      </c>
      <c r="F78" s="73"/>
    </row>
    <row r="79" spans="2:6" ht="69.95" customHeight="1">
      <c r="B79" s="61" t="s">
        <v>136</v>
      </c>
      <c r="C79" s="46">
        <v>439</v>
      </c>
      <c r="D79" s="128" t="s">
        <v>396</v>
      </c>
      <c r="E79" s="49">
        <f>C79</f>
        <v>439</v>
      </c>
      <c r="F79" s="73"/>
    </row>
    <row r="80" spans="2:6" ht="69.95" customHeight="1">
      <c r="B80" s="61" t="s">
        <v>713</v>
      </c>
      <c r="C80" s="46" t="s">
        <v>253</v>
      </c>
      <c r="D80" s="51">
        <v>50</v>
      </c>
      <c r="E80" s="49" t="str">
        <f>C80</f>
        <v>55E</v>
      </c>
      <c r="F80" s="73"/>
    </row>
    <row r="81" spans="2:7" s="254" customFormat="1" ht="69.95" customHeight="1">
      <c r="B81" s="337" t="s">
        <v>351</v>
      </c>
      <c r="C81" s="337"/>
      <c r="D81" s="337"/>
      <c r="E81" s="337"/>
      <c r="F81" s="337"/>
    </row>
    <row r="82" spans="2:7" s="254" customFormat="1" ht="108" customHeight="1">
      <c r="B82" s="255" t="s">
        <v>732</v>
      </c>
      <c r="C82" s="46" t="s">
        <v>733</v>
      </c>
      <c r="D82" s="51">
        <v>2550</v>
      </c>
      <c r="E82" s="49" t="str">
        <f>C82</f>
        <v>7DD</v>
      </c>
      <c r="F82" s="74"/>
    </row>
    <row r="83" spans="2:7" s="254" customFormat="1" ht="69.95" customHeight="1">
      <c r="B83" s="337" t="s">
        <v>326</v>
      </c>
      <c r="C83" s="337"/>
      <c r="D83" s="337"/>
      <c r="E83" s="337"/>
      <c r="F83" s="337"/>
    </row>
    <row r="84" spans="2:7" s="254" customFormat="1" ht="69.95" customHeight="1">
      <c r="B84" s="61" t="s">
        <v>699</v>
      </c>
      <c r="C84" s="46" t="s">
        <v>698</v>
      </c>
      <c r="D84" s="51">
        <v>680</v>
      </c>
      <c r="E84" s="49" t="str">
        <f t="shared" ref="E84:E93" si="1">C84</f>
        <v>4H5</v>
      </c>
      <c r="F84" s="73"/>
    </row>
    <row r="85" spans="2:7" s="254" customFormat="1" ht="69.95" customHeight="1">
      <c r="B85" s="61" t="s">
        <v>697</v>
      </c>
      <c r="C85" s="46" t="s">
        <v>696</v>
      </c>
      <c r="D85" s="51">
        <v>680</v>
      </c>
      <c r="E85" s="49" t="str">
        <f t="shared" si="1"/>
        <v>4SA</v>
      </c>
      <c r="F85" s="73"/>
    </row>
    <row r="86" spans="2:7" ht="69.95" customHeight="1">
      <c r="B86" s="61" t="s">
        <v>4</v>
      </c>
      <c r="C86" s="46" t="s">
        <v>251</v>
      </c>
      <c r="D86" s="51">
        <v>380</v>
      </c>
      <c r="E86" s="49" t="str">
        <f t="shared" si="1"/>
        <v>5B2</v>
      </c>
      <c r="F86" s="73"/>
      <c r="G86" s="254"/>
    </row>
    <row r="87" spans="2:7" ht="69.95" customHeight="1">
      <c r="B87" s="61" t="s">
        <v>5</v>
      </c>
      <c r="C87" s="46" t="s">
        <v>374</v>
      </c>
      <c r="D87" s="51">
        <v>380</v>
      </c>
      <c r="E87" s="49" t="str">
        <f t="shared" si="1"/>
        <v>5CA</v>
      </c>
      <c r="F87" s="73"/>
      <c r="G87" s="254"/>
    </row>
    <row r="88" spans="2:7" ht="69.95" customHeight="1">
      <c r="B88" s="61" t="s">
        <v>7</v>
      </c>
      <c r="C88" s="46" t="s">
        <v>375</v>
      </c>
      <c r="D88" s="51">
        <v>680</v>
      </c>
      <c r="E88" s="49" t="str">
        <f t="shared" si="1"/>
        <v>5CC</v>
      </c>
      <c r="F88" s="73"/>
      <c r="G88" s="254"/>
    </row>
    <row r="89" spans="2:7" ht="69.95" customHeight="1">
      <c r="B89" s="61" t="s">
        <v>9</v>
      </c>
      <c r="C89" s="46" t="s">
        <v>8</v>
      </c>
      <c r="D89" s="51">
        <v>680</v>
      </c>
      <c r="E89" s="49" t="str">
        <f t="shared" si="1"/>
        <v>5CD</v>
      </c>
      <c r="F89" s="73"/>
      <c r="G89" s="254"/>
    </row>
    <row r="90" spans="2:7" ht="69.95" customHeight="1">
      <c r="B90" s="61" t="s">
        <v>163</v>
      </c>
      <c r="C90" s="46" t="s">
        <v>376</v>
      </c>
      <c r="D90" s="51">
        <v>0</v>
      </c>
      <c r="E90" s="49" t="str">
        <f t="shared" si="1"/>
        <v>5CF</v>
      </c>
      <c r="F90" s="73"/>
      <c r="G90" s="254"/>
    </row>
    <row r="91" spans="2:7" ht="69.95" customHeight="1">
      <c r="B91" s="61" t="s">
        <v>700</v>
      </c>
      <c r="C91" s="46" t="s">
        <v>380</v>
      </c>
      <c r="D91" s="51">
        <v>680</v>
      </c>
      <c r="E91" s="49" t="str">
        <f t="shared" si="1"/>
        <v>5DN</v>
      </c>
      <c r="F91" s="73"/>
      <c r="G91" s="254"/>
    </row>
    <row r="92" spans="2:7" ht="69.95" customHeight="1">
      <c r="B92" s="61" t="s">
        <v>701</v>
      </c>
      <c r="C92" s="46" t="s">
        <v>644</v>
      </c>
      <c r="D92" s="51">
        <v>680</v>
      </c>
      <c r="E92" s="49" t="str">
        <f t="shared" si="1"/>
        <v>5DP</v>
      </c>
      <c r="F92" s="73"/>
      <c r="G92" s="254"/>
    </row>
    <row r="93" spans="2:7" ht="69.95" customHeight="1">
      <c r="B93" s="61" t="s">
        <v>12</v>
      </c>
      <c r="C93" s="46" t="s">
        <v>291</v>
      </c>
      <c r="D93" s="51">
        <v>680</v>
      </c>
      <c r="E93" s="49" t="str">
        <f t="shared" si="1"/>
        <v>58B</v>
      </c>
      <c r="F93" s="73"/>
      <c r="G93" s="254"/>
    </row>
    <row r="94" spans="2:7" ht="69.95" customHeight="1">
      <c r="B94" s="61" t="s">
        <v>6</v>
      </c>
      <c r="C94" s="46" t="s">
        <v>259</v>
      </c>
      <c r="D94" s="51">
        <v>680</v>
      </c>
      <c r="E94" s="49" t="str">
        <f>C94</f>
        <v>210</v>
      </c>
      <c r="F94" s="73"/>
      <c r="G94" s="254"/>
    </row>
    <row r="95" spans="2:7" ht="69.95" customHeight="1" thickBot="1">
      <c r="B95" s="61" t="s">
        <v>10</v>
      </c>
      <c r="C95" s="46" t="s">
        <v>265</v>
      </c>
      <c r="D95" s="51">
        <v>2900</v>
      </c>
      <c r="E95" s="49" t="str">
        <f>C95</f>
        <v>270</v>
      </c>
      <c r="F95" s="73"/>
      <c r="G95" s="254"/>
    </row>
    <row r="96" spans="2:7" s="254" customFormat="1" ht="44.25" customHeight="1">
      <c r="B96" s="38" t="s">
        <v>405</v>
      </c>
      <c r="C96" s="39"/>
      <c r="D96" s="39"/>
      <c r="E96" s="27"/>
      <c r="F96" s="35"/>
    </row>
    <row r="97" spans="2:6" s="254" customFormat="1" ht="30.75" thickBot="1">
      <c r="B97" s="28" t="s">
        <v>413</v>
      </c>
      <c r="C97" s="29"/>
      <c r="D97" s="29"/>
      <c r="E97" s="36"/>
      <c r="F97" s="37"/>
    </row>
    <row r="98" spans="2:6" ht="15"/>
    <row r="99" spans="2:6" ht="15"/>
    <row r="100" spans="2:6" ht="15"/>
    <row r="101" spans="2:6" ht="15"/>
    <row r="102" spans="2:6" ht="15"/>
    <row r="103" spans="2:6" ht="15"/>
    <row r="104" spans="2:6" ht="15"/>
    <row r="105" spans="2:6" ht="15"/>
    <row r="106" spans="2:6" ht="15"/>
    <row r="107" spans="2:6" ht="15"/>
    <row r="108" spans="2:6" ht="15"/>
    <row r="109" spans="2:6" ht="15"/>
    <row r="110" spans="2:6" ht="15"/>
    <row r="111" spans="2:6" ht="15"/>
    <row r="112" spans="2:6"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sheetData>
  <mergeCells count="9">
    <mergeCell ref="B76:F76"/>
    <mergeCell ref="B81:F81"/>
    <mergeCell ref="B83:F83"/>
    <mergeCell ref="B7:C7"/>
    <mergeCell ref="E7:F7"/>
    <mergeCell ref="B1:C5"/>
    <mergeCell ref="E1:F5"/>
    <mergeCell ref="B6:C6"/>
    <mergeCell ref="E6:F6"/>
  </mergeCells>
  <conditionalFormatting sqref="D6 D9:D15 D66 D68 D86:D95 D17:D27 D71:D75 D29:D32 D34:D60 D63:D64">
    <cfRule type="cellIs" dxfId="133" priority="28" stopIfTrue="1" operator="equal">
      <formula>"?"</formula>
    </cfRule>
  </conditionalFormatting>
  <conditionalFormatting sqref="D33">
    <cfRule type="cellIs" dxfId="132" priority="27" stopIfTrue="1" operator="equal">
      <formula>"?"</formula>
    </cfRule>
  </conditionalFormatting>
  <conditionalFormatting sqref="D85">
    <cfRule type="cellIs" dxfId="131" priority="23" stopIfTrue="1" operator="equal">
      <formula>"?"</formula>
    </cfRule>
  </conditionalFormatting>
  <conditionalFormatting sqref="D84">
    <cfRule type="cellIs" dxfId="130" priority="22" stopIfTrue="1" operator="equal">
      <formula>"?"</formula>
    </cfRule>
  </conditionalFormatting>
  <conditionalFormatting sqref="D65">
    <cfRule type="cellIs" dxfId="129" priority="17" stopIfTrue="1" operator="equal">
      <formula>"?"</formula>
    </cfRule>
  </conditionalFormatting>
  <conditionalFormatting sqref="D67">
    <cfRule type="cellIs" dxfId="128" priority="16" stopIfTrue="1" operator="equal">
      <formula>"?"</formula>
    </cfRule>
  </conditionalFormatting>
  <conditionalFormatting sqref="D69">
    <cfRule type="cellIs" dxfId="127" priority="15" stopIfTrue="1" operator="equal">
      <formula>"?"</formula>
    </cfRule>
  </conditionalFormatting>
  <conditionalFormatting sqref="D16">
    <cfRule type="cellIs" dxfId="126" priority="13" stopIfTrue="1" operator="equal">
      <formula>"?"</formula>
    </cfRule>
  </conditionalFormatting>
  <conditionalFormatting sqref="D28">
    <cfRule type="cellIs" dxfId="125" priority="12" stopIfTrue="1" operator="equal">
      <formula>"?"</formula>
    </cfRule>
  </conditionalFormatting>
  <conditionalFormatting sqref="D77">
    <cfRule type="cellIs" dxfId="124" priority="10" stopIfTrue="1" operator="equal">
      <formula>"?"</formula>
    </cfRule>
  </conditionalFormatting>
  <conditionalFormatting sqref="D78">
    <cfRule type="cellIs" dxfId="123" priority="8" stopIfTrue="1" operator="equal">
      <formula>"?"</formula>
    </cfRule>
  </conditionalFormatting>
  <conditionalFormatting sqref="D80">
    <cfRule type="cellIs" dxfId="122" priority="7" stopIfTrue="1" operator="equal">
      <formula>"?"</formula>
    </cfRule>
  </conditionalFormatting>
  <conditionalFormatting sqref="D82">
    <cfRule type="cellIs" dxfId="121" priority="5" stopIfTrue="1" operator="equal">
      <formula>"?"</formula>
    </cfRule>
  </conditionalFormatting>
  <conditionalFormatting sqref="D70">
    <cfRule type="cellIs" dxfId="120" priority="2" stopIfTrue="1" operator="equal">
      <formula>"?"</formula>
    </cfRule>
  </conditionalFormatting>
  <conditionalFormatting sqref="D61:D62">
    <cfRule type="cellIs" dxfId="119" priority="3" stopIfTrue="1" operator="equal">
      <formula>"?"</formula>
    </cfRule>
  </conditionalFormatting>
  <conditionalFormatting sqref="D79">
    <cfRule type="cellIs" dxfId="118"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8" fitToHeight="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2"/>
  <sheetViews>
    <sheetView view="pageBreakPreview" topLeftCell="B1" zoomScale="27" zoomScaleNormal="100" workbookViewId="0">
      <selection activeCell="E99" sqref="E99"/>
    </sheetView>
  </sheetViews>
  <sheetFormatPr defaultColWidth="28" defaultRowHeight="52.5" customHeight="1"/>
  <cols>
    <col min="1" max="1" width="15" style="23" hidden="1" customWidth="1"/>
    <col min="2" max="2" width="221.5703125" style="23" customWidth="1"/>
    <col min="3" max="3" width="21.42578125" style="23" customWidth="1"/>
    <col min="4" max="5" width="50.7109375" style="23" customWidth="1"/>
    <col min="6" max="6" width="20.5703125" style="23" customWidth="1"/>
    <col min="7" max="7" width="231.140625" style="23" customWidth="1"/>
    <col min="8" max="16384" width="28" style="23"/>
  </cols>
  <sheetData>
    <row r="1" spans="2:7" s="254" customFormat="1" ht="61.5" customHeight="1">
      <c r="B1" s="310" t="s">
        <v>468</v>
      </c>
      <c r="C1" s="311"/>
      <c r="D1" s="58" t="s">
        <v>469</v>
      </c>
      <c r="E1" s="58" t="s">
        <v>469</v>
      </c>
      <c r="F1" s="314"/>
      <c r="G1" s="315"/>
    </row>
    <row r="2" spans="2:7" s="254" customFormat="1" ht="108" customHeight="1">
      <c r="B2" s="312"/>
      <c r="C2" s="313"/>
      <c r="D2" s="55" t="s">
        <v>418</v>
      </c>
      <c r="E2" s="55" t="s">
        <v>418</v>
      </c>
      <c r="F2" s="316"/>
      <c r="G2" s="317"/>
    </row>
    <row r="3" spans="2:7" s="254" customFormat="1" ht="72" customHeight="1">
      <c r="B3" s="312"/>
      <c r="C3" s="313"/>
      <c r="D3" s="55">
        <v>1598</v>
      </c>
      <c r="E3" s="55">
        <v>1598</v>
      </c>
      <c r="F3" s="316"/>
      <c r="G3" s="317"/>
    </row>
    <row r="4" spans="2:7" s="254" customFormat="1" ht="69" customHeight="1">
      <c r="B4" s="312"/>
      <c r="C4" s="313"/>
      <c r="D4" s="55" t="s">
        <v>347</v>
      </c>
      <c r="E4" s="55" t="s">
        <v>348</v>
      </c>
      <c r="F4" s="316"/>
      <c r="G4" s="317"/>
    </row>
    <row r="5" spans="2:7" s="254" customFormat="1" ht="61.5" customHeight="1">
      <c r="B5" s="312"/>
      <c r="C5" s="313"/>
      <c r="D5" s="56" t="s">
        <v>362</v>
      </c>
      <c r="E5" s="56" t="s">
        <v>362</v>
      </c>
      <c r="F5" s="316"/>
      <c r="G5" s="317"/>
    </row>
    <row r="6" spans="2:7" s="41" customFormat="1" ht="69.75" customHeight="1">
      <c r="B6" s="318" t="s">
        <v>392</v>
      </c>
      <c r="C6" s="319"/>
      <c r="D6" s="42">
        <v>22500</v>
      </c>
      <c r="E6" s="42">
        <v>23700</v>
      </c>
      <c r="F6" s="320"/>
      <c r="G6" s="321"/>
    </row>
    <row r="7" spans="2:7" s="41" customFormat="1" ht="66.75" customHeight="1">
      <c r="B7" s="325" t="s">
        <v>204</v>
      </c>
      <c r="C7" s="326"/>
      <c r="D7" s="43" t="s">
        <v>734</v>
      </c>
      <c r="E7" s="43" t="s">
        <v>735</v>
      </c>
      <c r="F7" s="320"/>
      <c r="G7" s="321"/>
    </row>
    <row r="8" spans="2:7" ht="60" customHeight="1">
      <c r="B8" s="59" t="s">
        <v>342</v>
      </c>
      <c r="C8" s="44" t="s">
        <v>394</v>
      </c>
      <c r="D8" s="45"/>
      <c r="E8" s="45"/>
      <c r="F8" s="44" t="s">
        <v>394</v>
      </c>
      <c r="G8" s="60" t="s">
        <v>341</v>
      </c>
    </row>
    <row r="9" spans="2:7" ht="69.95" customHeight="1">
      <c r="B9" s="61" t="s">
        <v>40</v>
      </c>
      <c r="C9" s="46"/>
      <c r="D9" s="48" t="s">
        <v>396</v>
      </c>
      <c r="E9" s="48" t="s">
        <v>396</v>
      </c>
      <c r="F9" s="49"/>
      <c r="G9" s="73"/>
    </row>
    <row r="10" spans="2:7" ht="69.95" customHeight="1">
      <c r="B10" s="61" t="s">
        <v>421</v>
      </c>
      <c r="C10" s="46"/>
      <c r="D10" s="48" t="s">
        <v>396</v>
      </c>
      <c r="E10" s="48" t="s">
        <v>396</v>
      </c>
      <c r="F10" s="49"/>
      <c r="G10" s="73"/>
    </row>
    <row r="11" spans="2:7" ht="69.95" customHeight="1">
      <c r="B11" s="61" t="s">
        <v>99</v>
      </c>
      <c r="C11" s="46"/>
      <c r="D11" s="48" t="s">
        <v>396</v>
      </c>
      <c r="E11" s="48" t="s">
        <v>396</v>
      </c>
      <c r="F11" s="49"/>
      <c r="G11" s="73"/>
    </row>
    <row r="12" spans="2:7" ht="69.95" customHeight="1">
      <c r="B12" s="61" t="s">
        <v>62</v>
      </c>
      <c r="C12" s="46"/>
      <c r="D12" s="48" t="s">
        <v>396</v>
      </c>
      <c r="E12" s="48" t="s">
        <v>396</v>
      </c>
      <c r="F12" s="49"/>
      <c r="G12" s="73"/>
    </row>
    <row r="13" spans="2:7" ht="69.95" customHeight="1">
      <c r="B13" s="61" t="s">
        <v>63</v>
      </c>
      <c r="C13" s="46"/>
      <c r="D13" s="48" t="s">
        <v>396</v>
      </c>
      <c r="E13" s="48" t="s">
        <v>396</v>
      </c>
      <c r="F13" s="49"/>
      <c r="G13" s="73"/>
    </row>
    <row r="14" spans="2:7" ht="69.95" customHeight="1">
      <c r="B14" s="61" t="s">
        <v>334</v>
      </c>
      <c r="C14" s="46" t="s">
        <v>398</v>
      </c>
      <c r="D14" s="48" t="s">
        <v>396</v>
      </c>
      <c r="E14" s="48" t="s">
        <v>396</v>
      </c>
      <c r="F14" s="49" t="str">
        <f t="shared" ref="F14:F81" si="0">C14</f>
        <v>009</v>
      </c>
      <c r="G14" s="73"/>
    </row>
    <row r="15" spans="2:7" ht="69.95" customHeight="1">
      <c r="B15" s="61" t="s">
        <v>303</v>
      </c>
      <c r="C15" s="46" t="s">
        <v>415</v>
      </c>
      <c r="D15" s="48" t="s">
        <v>396</v>
      </c>
      <c r="E15" s="48" t="s">
        <v>396</v>
      </c>
      <c r="F15" s="49" t="str">
        <f t="shared" si="0"/>
        <v>023</v>
      </c>
      <c r="G15" s="73"/>
    </row>
    <row r="16" spans="2:7" ht="69.95" customHeight="1">
      <c r="B16" s="61" t="s">
        <v>387</v>
      </c>
      <c r="C16" s="46" t="s">
        <v>399</v>
      </c>
      <c r="D16" s="48" t="s">
        <v>396</v>
      </c>
      <c r="E16" s="143" t="s">
        <v>397</v>
      </c>
      <c r="F16" s="49" t="str">
        <f t="shared" si="0"/>
        <v>025</v>
      </c>
      <c r="G16" s="73"/>
    </row>
    <row r="17" spans="2:7" ht="69.95" customHeight="1">
      <c r="B17" s="61" t="s">
        <v>71</v>
      </c>
      <c r="C17" s="54" t="s">
        <v>151</v>
      </c>
      <c r="D17" s="51">
        <v>130</v>
      </c>
      <c r="E17" s="51">
        <v>130</v>
      </c>
      <c r="F17" s="49" t="str">
        <f t="shared" si="0"/>
        <v>018</v>
      </c>
      <c r="G17" s="73"/>
    </row>
    <row r="18" spans="2:7" ht="69.95" customHeight="1">
      <c r="B18" s="61" t="s">
        <v>100</v>
      </c>
      <c r="C18" s="46" t="s">
        <v>255</v>
      </c>
      <c r="D18" s="48" t="s">
        <v>396</v>
      </c>
      <c r="E18" s="48" t="s">
        <v>396</v>
      </c>
      <c r="F18" s="49" t="str">
        <f t="shared" si="0"/>
        <v>028</v>
      </c>
      <c r="G18" s="73"/>
    </row>
    <row r="19" spans="2:7" ht="102.75" customHeight="1">
      <c r="B19" s="77" t="s">
        <v>119</v>
      </c>
      <c r="C19" s="46" t="s">
        <v>400</v>
      </c>
      <c r="D19" s="48" t="s">
        <v>396</v>
      </c>
      <c r="E19" s="48" t="s">
        <v>396</v>
      </c>
      <c r="F19" s="49" t="str">
        <f t="shared" si="0"/>
        <v>041</v>
      </c>
      <c r="G19" s="73"/>
    </row>
    <row r="20" spans="2:7" ht="69.95" customHeight="1">
      <c r="B20" s="61" t="s">
        <v>169</v>
      </c>
      <c r="C20" s="54" t="s">
        <v>168</v>
      </c>
      <c r="D20" s="48" t="s">
        <v>396</v>
      </c>
      <c r="E20" s="48" t="s">
        <v>396</v>
      </c>
      <c r="F20" s="49" t="str">
        <f t="shared" si="0"/>
        <v>052</v>
      </c>
      <c r="G20" s="73"/>
    </row>
    <row r="21" spans="2:7" ht="69.95" customHeight="1">
      <c r="B21" s="61" t="s">
        <v>451</v>
      </c>
      <c r="C21" s="54" t="s">
        <v>452</v>
      </c>
      <c r="D21" s="51">
        <v>40</v>
      </c>
      <c r="E21" s="51">
        <v>40</v>
      </c>
      <c r="F21" s="49" t="str">
        <f t="shared" si="0"/>
        <v>064</v>
      </c>
      <c r="G21" s="73" t="s">
        <v>476</v>
      </c>
    </row>
    <row r="22" spans="2:7" ht="69.95" customHeight="1">
      <c r="B22" s="61" t="s">
        <v>138</v>
      </c>
      <c r="C22" s="54" t="s">
        <v>449</v>
      </c>
      <c r="D22" s="51">
        <v>160</v>
      </c>
      <c r="E22" s="51">
        <v>160</v>
      </c>
      <c r="F22" s="49" t="str">
        <f t="shared" si="0"/>
        <v>070</v>
      </c>
      <c r="G22" s="73"/>
    </row>
    <row r="23" spans="2:7" ht="69.95" customHeight="1">
      <c r="B23" s="61" t="s">
        <v>401</v>
      </c>
      <c r="C23" s="46" t="s">
        <v>402</v>
      </c>
      <c r="D23" s="51">
        <v>210</v>
      </c>
      <c r="E23" s="48" t="s">
        <v>396</v>
      </c>
      <c r="F23" s="49" t="str">
        <f t="shared" si="0"/>
        <v>097</v>
      </c>
      <c r="G23" s="73"/>
    </row>
    <row r="24" spans="2:7" ht="69.95" customHeight="1">
      <c r="B24" s="61" t="s">
        <v>420</v>
      </c>
      <c r="C24" s="46">
        <v>102</v>
      </c>
      <c r="D24" s="51">
        <v>160</v>
      </c>
      <c r="E24" s="51">
        <v>160</v>
      </c>
      <c r="F24" s="49">
        <f t="shared" si="0"/>
        <v>102</v>
      </c>
      <c r="G24" s="73" t="s">
        <v>704</v>
      </c>
    </row>
    <row r="25" spans="2:7" ht="69.95" customHeight="1">
      <c r="B25" s="61" t="s">
        <v>304</v>
      </c>
      <c r="C25" s="46" t="s">
        <v>257</v>
      </c>
      <c r="D25" s="51">
        <v>160</v>
      </c>
      <c r="E25" s="48" t="s">
        <v>396</v>
      </c>
      <c r="F25" s="49" t="str">
        <f t="shared" si="0"/>
        <v>132</v>
      </c>
      <c r="G25" s="73"/>
    </row>
    <row r="26" spans="2:7" ht="69.95" customHeight="1">
      <c r="B26" s="61" t="s">
        <v>252</v>
      </c>
      <c r="C26" s="46">
        <v>140</v>
      </c>
      <c r="D26" s="51">
        <v>560</v>
      </c>
      <c r="E26" s="48" t="s">
        <v>396</v>
      </c>
      <c r="F26" s="49">
        <f t="shared" si="0"/>
        <v>140</v>
      </c>
      <c r="G26" s="73" t="s">
        <v>477</v>
      </c>
    </row>
    <row r="27" spans="2:7" ht="69.95" customHeight="1">
      <c r="B27" s="61" t="s">
        <v>412</v>
      </c>
      <c r="C27" s="46">
        <v>177</v>
      </c>
      <c r="D27" s="51">
        <v>1200</v>
      </c>
      <c r="E27" s="51">
        <v>1200</v>
      </c>
      <c r="F27" s="49">
        <f t="shared" si="0"/>
        <v>177</v>
      </c>
      <c r="G27" s="74" t="s">
        <v>705</v>
      </c>
    </row>
    <row r="28" spans="2:7" ht="69.95" customHeight="1">
      <c r="B28" s="61" t="s">
        <v>305</v>
      </c>
      <c r="C28" s="46" t="s">
        <v>258</v>
      </c>
      <c r="D28" s="48" t="s">
        <v>396</v>
      </c>
      <c r="E28" s="48" t="s">
        <v>396</v>
      </c>
      <c r="F28" s="49" t="str">
        <f t="shared" si="0"/>
        <v>195</v>
      </c>
      <c r="G28" s="73"/>
    </row>
    <row r="29" spans="2:7" ht="69.95" customHeight="1">
      <c r="B29" s="61" t="s">
        <v>306</v>
      </c>
      <c r="C29" s="46">
        <v>212</v>
      </c>
      <c r="D29" s="51">
        <v>1600</v>
      </c>
      <c r="E29" s="51">
        <v>1600</v>
      </c>
      <c r="F29" s="49">
        <v>212</v>
      </c>
      <c r="G29" s="74" t="s">
        <v>248</v>
      </c>
    </row>
    <row r="30" spans="2:7" ht="69.95" customHeight="1">
      <c r="B30" s="61" t="s">
        <v>140</v>
      </c>
      <c r="C30" s="46" t="s">
        <v>262</v>
      </c>
      <c r="D30" s="51">
        <v>310</v>
      </c>
      <c r="E30" s="51">
        <v>310</v>
      </c>
      <c r="F30" s="49" t="str">
        <f t="shared" si="0"/>
        <v>213</v>
      </c>
      <c r="G30" s="73" t="s">
        <v>213</v>
      </c>
    </row>
    <row r="31" spans="2:7" ht="69.95" customHeight="1">
      <c r="B31" s="61" t="s">
        <v>308</v>
      </c>
      <c r="C31" s="46">
        <v>230</v>
      </c>
      <c r="D31" s="51">
        <v>720</v>
      </c>
      <c r="E31" s="51">
        <v>720</v>
      </c>
      <c r="F31" s="49">
        <f t="shared" si="0"/>
        <v>230</v>
      </c>
      <c r="G31" s="73" t="s">
        <v>679</v>
      </c>
    </row>
    <row r="32" spans="2:7" ht="69.95" customHeight="1">
      <c r="B32" s="61" t="s">
        <v>242</v>
      </c>
      <c r="C32" s="46">
        <v>275</v>
      </c>
      <c r="D32" s="51">
        <v>170</v>
      </c>
      <c r="E32" s="51">
        <v>170</v>
      </c>
      <c r="F32" s="49">
        <f t="shared" si="0"/>
        <v>275</v>
      </c>
      <c r="G32" s="73"/>
    </row>
    <row r="33" spans="2:7" ht="69.95" customHeight="1">
      <c r="B33" s="61" t="s">
        <v>309</v>
      </c>
      <c r="C33" s="46" t="s">
        <v>267</v>
      </c>
      <c r="D33" s="48" t="s">
        <v>396</v>
      </c>
      <c r="E33" s="48" t="s">
        <v>396</v>
      </c>
      <c r="F33" s="49" t="str">
        <f t="shared" si="0"/>
        <v>320</v>
      </c>
      <c r="G33" s="73"/>
    </row>
    <row r="34" spans="2:7" ht="69.95" customHeight="1">
      <c r="B34" s="61" t="s">
        <v>47</v>
      </c>
      <c r="C34" s="46">
        <v>321</v>
      </c>
      <c r="D34" s="51">
        <v>310</v>
      </c>
      <c r="E34" s="143" t="s">
        <v>397</v>
      </c>
      <c r="F34" s="49">
        <f t="shared" si="0"/>
        <v>321</v>
      </c>
      <c r="G34" s="73"/>
    </row>
    <row r="35" spans="2:7" ht="69.95" customHeight="1">
      <c r="B35" s="61" t="s">
        <v>47</v>
      </c>
      <c r="C35" s="46">
        <v>321</v>
      </c>
      <c r="D35" s="143" t="s">
        <v>397</v>
      </c>
      <c r="E35" s="51">
        <v>310</v>
      </c>
      <c r="F35" s="49">
        <f t="shared" ref="F35" si="1">C35</f>
        <v>321</v>
      </c>
      <c r="G35" s="73"/>
    </row>
    <row r="36" spans="2:7" ht="69.95" customHeight="1">
      <c r="B36" s="61" t="s">
        <v>680</v>
      </c>
      <c r="C36" s="46">
        <v>347</v>
      </c>
      <c r="D36" s="51">
        <v>160</v>
      </c>
      <c r="E36" s="51">
        <v>160</v>
      </c>
      <c r="F36" s="49">
        <f t="shared" si="0"/>
        <v>347</v>
      </c>
      <c r="G36" s="73"/>
    </row>
    <row r="37" spans="2:7" ht="69.95" customHeight="1">
      <c r="B37" s="61" t="s">
        <v>681</v>
      </c>
      <c r="C37" s="46">
        <v>365</v>
      </c>
      <c r="D37" s="48" t="s">
        <v>396</v>
      </c>
      <c r="E37" s="48" t="s">
        <v>396</v>
      </c>
      <c r="F37" s="49">
        <f t="shared" si="0"/>
        <v>365</v>
      </c>
      <c r="G37" s="73"/>
    </row>
    <row r="38" spans="2:7" ht="69.95" customHeight="1">
      <c r="B38" s="61" t="s">
        <v>406</v>
      </c>
      <c r="C38" s="46">
        <v>377</v>
      </c>
      <c r="D38" s="51">
        <v>320</v>
      </c>
      <c r="E38" s="51">
        <v>320</v>
      </c>
      <c r="F38" s="49">
        <f t="shared" si="0"/>
        <v>377</v>
      </c>
      <c r="G38" s="74" t="s">
        <v>695</v>
      </c>
    </row>
    <row r="39" spans="2:7" ht="69.95" customHeight="1">
      <c r="B39" s="61" t="s">
        <v>48</v>
      </c>
      <c r="C39" s="46" t="s">
        <v>272</v>
      </c>
      <c r="D39" s="48" t="s">
        <v>396</v>
      </c>
      <c r="E39" s="48" t="s">
        <v>396</v>
      </c>
      <c r="F39" s="49" t="str">
        <f t="shared" si="0"/>
        <v>392</v>
      </c>
      <c r="G39" s="73"/>
    </row>
    <row r="40" spans="2:7" ht="69.95" customHeight="1">
      <c r="B40" s="61" t="s">
        <v>142</v>
      </c>
      <c r="C40" s="46">
        <v>400</v>
      </c>
      <c r="D40" s="51">
        <v>1280</v>
      </c>
      <c r="E40" s="51">
        <v>1280</v>
      </c>
      <c r="F40" s="49">
        <f t="shared" si="0"/>
        <v>400</v>
      </c>
      <c r="G40" s="73" t="s">
        <v>706</v>
      </c>
    </row>
    <row r="41" spans="2:7" ht="69.95" customHeight="1">
      <c r="B41" s="61" t="s">
        <v>422</v>
      </c>
      <c r="C41" s="46" t="s">
        <v>275</v>
      </c>
      <c r="D41" s="51">
        <v>260</v>
      </c>
      <c r="E41" s="48" t="s">
        <v>396</v>
      </c>
      <c r="F41" s="49" t="str">
        <f t="shared" si="0"/>
        <v>416</v>
      </c>
      <c r="G41" s="73"/>
    </row>
    <row r="42" spans="2:7" ht="69.95" customHeight="1">
      <c r="B42" s="61" t="s">
        <v>245</v>
      </c>
      <c r="C42" s="46" t="s">
        <v>682</v>
      </c>
      <c r="D42" s="51">
        <v>220</v>
      </c>
      <c r="E42" s="51">
        <v>220</v>
      </c>
      <c r="F42" s="49" t="str">
        <f t="shared" si="0"/>
        <v>40Υ</v>
      </c>
      <c r="G42" s="73" t="s">
        <v>246</v>
      </c>
    </row>
    <row r="43" spans="2:7" ht="69.95" customHeight="1">
      <c r="B43" s="61" t="s">
        <v>316</v>
      </c>
      <c r="C43" s="46" t="s">
        <v>278</v>
      </c>
      <c r="D43" s="48" t="s">
        <v>396</v>
      </c>
      <c r="E43" s="48" t="s">
        <v>396</v>
      </c>
      <c r="F43" s="49" t="str">
        <f t="shared" si="0"/>
        <v>42F</v>
      </c>
      <c r="G43" s="73"/>
    </row>
    <row r="44" spans="2:7" ht="69.95" customHeight="1">
      <c r="B44" s="61" t="s">
        <v>328</v>
      </c>
      <c r="C44" s="46" t="s">
        <v>284</v>
      </c>
      <c r="D44" s="48" t="s">
        <v>396</v>
      </c>
      <c r="E44" s="48" t="s">
        <v>396</v>
      </c>
      <c r="F44" s="49" t="str">
        <f t="shared" si="0"/>
        <v>48F</v>
      </c>
      <c r="G44" s="73"/>
    </row>
    <row r="45" spans="2:7" ht="69.95" customHeight="1">
      <c r="B45" s="61" t="s">
        <v>146</v>
      </c>
      <c r="C45" s="46">
        <v>452</v>
      </c>
      <c r="D45" s="51">
        <v>220</v>
      </c>
      <c r="E45" s="51">
        <v>220</v>
      </c>
      <c r="F45" s="49">
        <f t="shared" si="0"/>
        <v>452</v>
      </c>
      <c r="G45" s="73" t="s">
        <v>0</v>
      </c>
    </row>
    <row r="46" spans="2:7" ht="69.95" customHeight="1">
      <c r="B46" s="61" t="s">
        <v>322</v>
      </c>
      <c r="C46" s="46">
        <v>454</v>
      </c>
      <c r="D46" s="51">
        <v>90</v>
      </c>
      <c r="E46" s="51">
        <v>90</v>
      </c>
      <c r="F46" s="49">
        <f t="shared" si="0"/>
        <v>454</v>
      </c>
      <c r="G46" s="73" t="s">
        <v>34</v>
      </c>
    </row>
    <row r="47" spans="2:7" ht="69.95" customHeight="1">
      <c r="B47" s="61" t="s">
        <v>143</v>
      </c>
      <c r="C47" s="46" t="s">
        <v>454</v>
      </c>
      <c r="D47" s="51">
        <v>190</v>
      </c>
      <c r="E47" s="51">
        <v>190</v>
      </c>
      <c r="F47" s="49" t="str">
        <f t="shared" si="0"/>
        <v>4CS</v>
      </c>
      <c r="G47" s="73"/>
    </row>
    <row r="48" spans="2:7" ht="69.95" customHeight="1">
      <c r="B48" s="61" t="s">
        <v>158</v>
      </c>
      <c r="C48" s="46" t="s">
        <v>41</v>
      </c>
      <c r="D48" s="51">
        <v>110</v>
      </c>
      <c r="E48" s="48" t="s">
        <v>396</v>
      </c>
      <c r="F48" s="49" t="str">
        <f t="shared" si="0"/>
        <v>4GF</v>
      </c>
      <c r="G48" s="73"/>
    </row>
    <row r="49" spans="2:7" ht="69.95" customHeight="1">
      <c r="B49" s="61" t="s">
        <v>314</v>
      </c>
      <c r="C49" s="46" t="s">
        <v>414</v>
      </c>
      <c r="D49" s="51">
        <v>210</v>
      </c>
      <c r="E49" s="51">
        <v>210</v>
      </c>
      <c r="F49" s="49" t="str">
        <f t="shared" si="0"/>
        <v>4MP</v>
      </c>
      <c r="G49" s="73"/>
    </row>
    <row r="50" spans="2:7" ht="69.95" customHeight="1">
      <c r="B50" s="61" t="s">
        <v>315</v>
      </c>
      <c r="C50" s="46" t="s">
        <v>285</v>
      </c>
      <c r="D50" s="51">
        <v>160</v>
      </c>
      <c r="E50" s="48" t="s">
        <v>396</v>
      </c>
      <c r="F50" s="49" t="str">
        <f t="shared" si="0"/>
        <v>4MQ</v>
      </c>
      <c r="G50" s="73"/>
    </row>
    <row r="51" spans="2:7" ht="69.95" customHeight="1">
      <c r="B51" s="61" t="s">
        <v>218</v>
      </c>
      <c r="C51" s="46" t="s">
        <v>460</v>
      </c>
      <c r="D51" s="51">
        <v>100</v>
      </c>
      <c r="E51" s="51">
        <v>100</v>
      </c>
      <c r="F51" s="49" t="str">
        <f t="shared" si="0"/>
        <v>4RR</v>
      </c>
      <c r="G51" s="73" t="s">
        <v>707</v>
      </c>
    </row>
    <row r="52" spans="2:7" ht="69.95" customHeight="1">
      <c r="B52" s="61" t="s">
        <v>98</v>
      </c>
      <c r="C52" s="46" t="s">
        <v>385</v>
      </c>
      <c r="D52" s="51">
        <v>410</v>
      </c>
      <c r="E52" s="51">
        <v>410</v>
      </c>
      <c r="F52" s="49" t="str">
        <f t="shared" si="0"/>
        <v>4SU</v>
      </c>
      <c r="G52" s="74" t="s">
        <v>695</v>
      </c>
    </row>
    <row r="53" spans="2:7" ht="69.95" customHeight="1">
      <c r="B53" s="61" t="s">
        <v>702</v>
      </c>
      <c r="C53" s="46" t="s">
        <v>286</v>
      </c>
      <c r="D53" s="51">
        <v>0</v>
      </c>
      <c r="E53" s="48" t="s">
        <v>396</v>
      </c>
      <c r="F53" s="49" t="str">
        <f t="shared" si="0"/>
        <v>4UE</v>
      </c>
      <c r="G53" s="74" t="s">
        <v>695</v>
      </c>
    </row>
    <row r="54" spans="2:7" ht="69.95" customHeight="1">
      <c r="B54" s="61" t="s">
        <v>220</v>
      </c>
      <c r="C54" s="46" t="s">
        <v>367</v>
      </c>
      <c r="D54" s="51">
        <v>100</v>
      </c>
      <c r="E54" s="51">
        <v>100</v>
      </c>
      <c r="F54" s="49" t="str">
        <f t="shared" si="0"/>
        <v>4YD</v>
      </c>
      <c r="G54" s="73"/>
    </row>
    <row r="55" spans="2:7" ht="69.95" customHeight="1">
      <c r="B55" s="61" t="s">
        <v>467</v>
      </c>
      <c r="C55" s="46" t="s">
        <v>466</v>
      </c>
      <c r="D55" s="51">
        <v>60</v>
      </c>
      <c r="E55" s="51">
        <v>60</v>
      </c>
      <c r="F55" s="49" t="str">
        <f t="shared" si="0"/>
        <v>4YV</v>
      </c>
      <c r="G55" s="134" t="s">
        <v>212</v>
      </c>
    </row>
    <row r="56" spans="2:7" ht="69.95" customHeight="1">
      <c r="B56" s="61" t="s">
        <v>332</v>
      </c>
      <c r="C56" s="46" t="s">
        <v>287</v>
      </c>
      <c r="D56" s="48" t="s">
        <v>396</v>
      </c>
      <c r="E56" s="48" t="s">
        <v>396</v>
      </c>
      <c r="F56" s="49" t="str">
        <f t="shared" si="0"/>
        <v>505</v>
      </c>
      <c r="G56" s="73"/>
    </row>
    <row r="57" spans="2:7" ht="69.95" customHeight="1">
      <c r="B57" s="61" t="s">
        <v>683</v>
      </c>
      <c r="C57" s="46">
        <v>508</v>
      </c>
      <c r="D57" s="51">
        <v>460</v>
      </c>
      <c r="E57" s="51">
        <v>460</v>
      </c>
      <c r="F57" s="49">
        <f t="shared" si="0"/>
        <v>508</v>
      </c>
      <c r="G57" s="73" t="s">
        <v>708</v>
      </c>
    </row>
    <row r="58" spans="2:7" ht="69.95" customHeight="1">
      <c r="B58" s="61" t="s">
        <v>133</v>
      </c>
      <c r="C58" s="46" t="s">
        <v>289</v>
      </c>
      <c r="D58" s="48" t="s">
        <v>396</v>
      </c>
      <c r="E58" s="48" t="s">
        <v>396</v>
      </c>
      <c r="F58" s="49" t="str">
        <f t="shared" si="0"/>
        <v>52A</v>
      </c>
      <c r="G58" s="73"/>
    </row>
    <row r="59" spans="2:7" ht="69.95" customHeight="1">
      <c r="B59" s="61" t="s">
        <v>118</v>
      </c>
      <c r="C59" s="46">
        <v>525</v>
      </c>
      <c r="D59" s="51">
        <v>110</v>
      </c>
      <c r="E59" s="51">
        <v>110</v>
      </c>
      <c r="F59" s="49">
        <f t="shared" si="0"/>
        <v>525</v>
      </c>
      <c r="G59" s="73"/>
    </row>
    <row r="60" spans="2:7" ht="69.95" customHeight="1">
      <c r="B60" s="61" t="s">
        <v>117</v>
      </c>
      <c r="C60" s="46" t="s">
        <v>290</v>
      </c>
      <c r="D60" s="51">
        <v>260</v>
      </c>
      <c r="E60" s="51">
        <v>260</v>
      </c>
      <c r="F60" s="49" t="str">
        <f t="shared" si="0"/>
        <v>52B</v>
      </c>
      <c r="G60" s="73" t="s">
        <v>708</v>
      </c>
    </row>
    <row r="61" spans="2:7" ht="97.5" customHeight="1">
      <c r="B61" s="77" t="s">
        <v>591</v>
      </c>
      <c r="C61" s="46" t="s">
        <v>51</v>
      </c>
      <c r="D61" s="51">
        <v>460</v>
      </c>
      <c r="E61" s="51">
        <v>460</v>
      </c>
      <c r="F61" s="49" t="str">
        <f t="shared" si="0"/>
        <v>57J</v>
      </c>
      <c r="G61" s="73"/>
    </row>
    <row r="62" spans="2:7" ht="69.95" customHeight="1">
      <c r="B62" s="61" t="s">
        <v>167</v>
      </c>
      <c r="C62" s="46" t="s">
        <v>292</v>
      </c>
      <c r="D62" s="48" t="s">
        <v>396</v>
      </c>
      <c r="E62" s="48" t="s">
        <v>396</v>
      </c>
      <c r="F62" s="49" t="str">
        <f t="shared" si="0"/>
        <v>5DE</v>
      </c>
      <c r="G62" s="73"/>
    </row>
    <row r="63" spans="2:7" ht="69.95" customHeight="1">
      <c r="B63" s="61" t="s">
        <v>631</v>
      </c>
      <c r="C63" s="46" t="s">
        <v>630</v>
      </c>
      <c r="D63" s="51">
        <v>50</v>
      </c>
      <c r="E63" s="51">
        <v>50</v>
      </c>
      <c r="F63" s="49" t="str">
        <f t="shared" si="0"/>
        <v>5EM</v>
      </c>
      <c r="G63" s="73"/>
    </row>
    <row r="64" spans="2:7" ht="69.95" customHeight="1">
      <c r="B64" s="61" t="s">
        <v>684</v>
      </c>
      <c r="C64" s="46" t="s">
        <v>368</v>
      </c>
      <c r="D64" s="51">
        <v>100</v>
      </c>
      <c r="E64" s="51">
        <v>100</v>
      </c>
      <c r="F64" s="49" t="str">
        <f t="shared" si="0"/>
        <v>5J8</v>
      </c>
      <c r="G64" s="73"/>
    </row>
    <row r="65" spans="2:7" ht="69.95" customHeight="1">
      <c r="B65" s="61" t="s">
        <v>722</v>
      </c>
      <c r="C65" s="46" t="s">
        <v>723</v>
      </c>
      <c r="D65" s="143" t="s">
        <v>397</v>
      </c>
      <c r="E65" s="51">
        <v>310</v>
      </c>
      <c r="F65" s="49" t="str">
        <f>C65</f>
        <v>5KV</v>
      </c>
      <c r="G65" s="74" t="s">
        <v>724</v>
      </c>
    </row>
    <row r="66" spans="2:7" ht="69.95" customHeight="1">
      <c r="B66" s="61" t="s">
        <v>113</v>
      </c>
      <c r="C66" s="46" t="s">
        <v>112</v>
      </c>
      <c r="D66" s="51">
        <v>40</v>
      </c>
      <c r="E66" s="51">
        <v>40</v>
      </c>
      <c r="F66" s="49" t="str">
        <f t="shared" si="0"/>
        <v>5KW</v>
      </c>
      <c r="G66" s="73" t="s">
        <v>731</v>
      </c>
    </row>
    <row r="67" spans="2:7" ht="69.95" customHeight="1">
      <c r="B67" s="61" t="s">
        <v>715</v>
      </c>
      <c r="C67" s="46" t="s">
        <v>116</v>
      </c>
      <c r="D67" s="143" t="s">
        <v>397</v>
      </c>
      <c r="E67" s="48" t="s">
        <v>396</v>
      </c>
      <c r="F67" s="49" t="str">
        <f t="shared" si="0"/>
        <v>5VF</v>
      </c>
      <c r="G67" s="73"/>
    </row>
    <row r="68" spans="2:7" ht="69.95" customHeight="1">
      <c r="B68" s="61" t="s">
        <v>160</v>
      </c>
      <c r="C68" s="46" t="s">
        <v>294</v>
      </c>
      <c r="D68" s="48" t="s">
        <v>396</v>
      </c>
      <c r="E68" s="48" t="s">
        <v>396</v>
      </c>
      <c r="F68" s="49" t="str">
        <f t="shared" si="0"/>
        <v>614</v>
      </c>
      <c r="G68" s="73"/>
    </row>
    <row r="69" spans="2:7" ht="69.95" customHeight="1">
      <c r="B69" s="61" t="s">
        <v>122</v>
      </c>
      <c r="C69" s="46">
        <v>693</v>
      </c>
      <c r="D69" s="51">
        <v>50</v>
      </c>
      <c r="E69" s="48" t="s">
        <v>396</v>
      </c>
      <c r="F69" s="49">
        <f t="shared" si="0"/>
        <v>693</v>
      </c>
      <c r="G69" s="73" t="s">
        <v>35</v>
      </c>
    </row>
    <row r="70" spans="2:7" ht="102.75" customHeight="1">
      <c r="B70" s="77" t="s">
        <v>241</v>
      </c>
      <c r="C70" s="46" t="s">
        <v>240</v>
      </c>
      <c r="D70" s="51">
        <v>220</v>
      </c>
      <c r="E70" s="51">
        <v>220</v>
      </c>
      <c r="F70" s="49" t="str">
        <f t="shared" si="0"/>
        <v>6FV</v>
      </c>
      <c r="G70" s="73" t="s">
        <v>694</v>
      </c>
    </row>
    <row r="71" spans="2:7" ht="102.75" customHeight="1">
      <c r="B71" s="77" t="s">
        <v>685</v>
      </c>
      <c r="C71" s="46" t="s">
        <v>633</v>
      </c>
      <c r="D71" s="48" t="s">
        <v>396</v>
      </c>
      <c r="E71" s="48" t="s">
        <v>396</v>
      </c>
      <c r="F71" s="49" t="str">
        <f t="shared" si="0"/>
        <v>6Q2</v>
      </c>
      <c r="G71" s="73"/>
    </row>
    <row r="72" spans="2:7" ht="96.75" customHeight="1">
      <c r="B72" s="77" t="s">
        <v>689</v>
      </c>
      <c r="C72" s="46" t="s">
        <v>688</v>
      </c>
      <c r="D72" s="51">
        <v>1000</v>
      </c>
      <c r="E72" s="51">
        <v>1000</v>
      </c>
      <c r="F72" s="49" t="str">
        <f t="shared" si="0"/>
        <v>6ZB</v>
      </c>
      <c r="G72" s="73"/>
    </row>
    <row r="73" spans="2:7" ht="69.95" customHeight="1">
      <c r="B73" s="61" t="s">
        <v>686</v>
      </c>
      <c r="C73" s="46" t="s">
        <v>296</v>
      </c>
      <c r="D73" s="48" t="s">
        <v>396</v>
      </c>
      <c r="E73" s="48" t="s">
        <v>396</v>
      </c>
      <c r="F73" s="49" t="str">
        <f t="shared" si="0"/>
        <v>709</v>
      </c>
      <c r="G73" s="73"/>
    </row>
    <row r="74" spans="2:7" ht="69.95" customHeight="1">
      <c r="B74" s="61" t="s">
        <v>101</v>
      </c>
      <c r="C74" s="46">
        <v>718</v>
      </c>
      <c r="D74" s="51">
        <v>820</v>
      </c>
      <c r="E74" s="51">
        <v>820</v>
      </c>
      <c r="F74" s="49">
        <f t="shared" si="0"/>
        <v>718</v>
      </c>
      <c r="G74" s="74" t="s">
        <v>709</v>
      </c>
    </row>
    <row r="75" spans="2:7" ht="69.95" customHeight="1">
      <c r="B75" s="61" t="s">
        <v>125</v>
      </c>
      <c r="C75" s="46">
        <v>732</v>
      </c>
      <c r="D75" s="143" t="s">
        <v>397</v>
      </c>
      <c r="E75" s="51">
        <v>920</v>
      </c>
      <c r="F75" s="49">
        <f>C75</f>
        <v>732</v>
      </c>
      <c r="G75" s="74" t="s">
        <v>846</v>
      </c>
    </row>
    <row r="76" spans="2:7" ht="69.95" customHeight="1">
      <c r="B76" s="61" t="s">
        <v>703</v>
      </c>
      <c r="C76" s="46" t="s">
        <v>300</v>
      </c>
      <c r="D76" s="48" t="s">
        <v>396</v>
      </c>
      <c r="E76" s="143" t="s">
        <v>397</v>
      </c>
      <c r="F76" s="49" t="str">
        <f t="shared" si="0"/>
        <v>803</v>
      </c>
      <c r="G76" s="73"/>
    </row>
    <row r="77" spans="2:7" ht="69.95" customHeight="1">
      <c r="B77" s="61" t="s">
        <v>687</v>
      </c>
      <c r="C77" s="46">
        <v>823</v>
      </c>
      <c r="D77" s="48" t="s">
        <v>396</v>
      </c>
      <c r="E77" s="48" t="s">
        <v>396</v>
      </c>
      <c r="F77" s="49">
        <f t="shared" si="0"/>
        <v>823</v>
      </c>
      <c r="G77" s="73"/>
    </row>
    <row r="78" spans="2:7" ht="69.95" customHeight="1">
      <c r="B78" s="61" t="s">
        <v>352</v>
      </c>
      <c r="C78" s="46" t="s">
        <v>301</v>
      </c>
      <c r="D78" s="48" t="s">
        <v>396</v>
      </c>
      <c r="E78" s="48" t="s">
        <v>396</v>
      </c>
      <c r="F78" s="49" t="str">
        <f t="shared" si="0"/>
        <v>923</v>
      </c>
      <c r="G78" s="73"/>
    </row>
    <row r="79" spans="2:7" ht="69.95" customHeight="1">
      <c r="B79" s="61" t="s">
        <v>130</v>
      </c>
      <c r="C79" s="46">
        <v>926</v>
      </c>
      <c r="D79" s="51">
        <v>310</v>
      </c>
      <c r="E79" s="51">
        <v>310</v>
      </c>
      <c r="F79" s="49">
        <f t="shared" si="0"/>
        <v>926</v>
      </c>
      <c r="G79" s="73"/>
    </row>
    <row r="80" spans="2:7" ht="69.95" customHeight="1">
      <c r="B80" s="61" t="s">
        <v>132</v>
      </c>
      <c r="C80" s="46" t="s">
        <v>131</v>
      </c>
      <c r="D80" s="48" t="s">
        <v>396</v>
      </c>
      <c r="E80" s="48" t="s">
        <v>396</v>
      </c>
      <c r="F80" s="49" t="str">
        <f t="shared" si="0"/>
        <v>976</v>
      </c>
      <c r="G80" s="73"/>
    </row>
    <row r="81" spans="2:7" ht="69.95" customHeight="1">
      <c r="B81" s="126" t="s">
        <v>135</v>
      </c>
      <c r="C81" s="127" t="s">
        <v>134</v>
      </c>
      <c r="D81" s="128" t="s">
        <v>396</v>
      </c>
      <c r="E81" s="128" t="s">
        <v>396</v>
      </c>
      <c r="F81" s="49" t="str">
        <f t="shared" si="0"/>
        <v>989</v>
      </c>
      <c r="G81" s="130"/>
    </row>
    <row r="82" spans="2:7" s="254" customFormat="1" ht="69.95" customHeight="1">
      <c r="B82" s="337" t="s">
        <v>350</v>
      </c>
      <c r="C82" s="337"/>
      <c r="D82" s="337"/>
      <c r="E82" s="337"/>
      <c r="F82" s="337"/>
      <c r="G82" s="337"/>
    </row>
    <row r="83" spans="2:7" s="254" customFormat="1" ht="69.95" customHeight="1">
      <c r="B83" s="131" t="s">
        <v>317</v>
      </c>
      <c r="C83" s="46">
        <v>420</v>
      </c>
      <c r="D83" s="51">
        <v>720</v>
      </c>
      <c r="E83" s="128" t="s">
        <v>396</v>
      </c>
      <c r="F83" s="49">
        <f t="shared" ref="F83:F84" si="2">C83</f>
        <v>420</v>
      </c>
      <c r="G83" s="73"/>
    </row>
    <row r="84" spans="2:7" s="254" customFormat="1" ht="69.95" customHeight="1">
      <c r="B84" s="61" t="s">
        <v>318</v>
      </c>
      <c r="C84" s="46">
        <v>421</v>
      </c>
      <c r="D84" s="51">
        <v>720</v>
      </c>
      <c r="E84" s="143" t="s">
        <v>397</v>
      </c>
      <c r="F84" s="49">
        <f t="shared" si="2"/>
        <v>421</v>
      </c>
      <c r="G84" s="73"/>
    </row>
    <row r="85" spans="2:7" s="254" customFormat="1" ht="69.95" customHeight="1">
      <c r="B85" s="61" t="s">
        <v>318</v>
      </c>
      <c r="C85" s="46">
        <v>421</v>
      </c>
      <c r="D85" s="143" t="s">
        <v>397</v>
      </c>
      <c r="E85" s="143">
        <v>410</v>
      </c>
      <c r="F85" s="49">
        <f t="shared" ref="F85" si="3">C85</f>
        <v>421</v>
      </c>
      <c r="G85" s="73"/>
    </row>
    <row r="86" spans="2:7" ht="69.95" customHeight="1">
      <c r="B86" s="61" t="s">
        <v>319</v>
      </c>
      <c r="C86" s="46" t="s">
        <v>279</v>
      </c>
      <c r="D86" s="51">
        <v>210</v>
      </c>
      <c r="E86" s="143" t="s">
        <v>397</v>
      </c>
      <c r="F86" s="49" t="str">
        <f t="shared" ref="F86:F93" si="4">C86</f>
        <v>431</v>
      </c>
      <c r="G86" s="73"/>
    </row>
    <row r="87" spans="2:7" ht="69.95" customHeight="1">
      <c r="B87" s="61" t="s">
        <v>320</v>
      </c>
      <c r="C87" s="222">
        <v>432</v>
      </c>
      <c r="D87" s="128" t="s">
        <v>396</v>
      </c>
      <c r="E87" s="143" t="s">
        <v>397</v>
      </c>
      <c r="F87" s="49">
        <f t="shared" si="4"/>
        <v>432</v>
      </c>
      <c r="G87" s="73"/>
    </row>
    <row r="88" spans="2:7" ht="69.95" customHeight="1">
      <c r="B88" s="61" t="s">
        <v>321</v>
      </c>
      <c r="C88" s="222">
        <v>433</v>
      </c>
      <c r="D88" s="51">
        <v>720</v>
      </c>
      <c r="E88" s="143" t="s">
        <v>397</v>
      </c>
      <c r="F88" s="49">
        <f t="shared" si="4"/>
        <v>433</v>
      </c>
      <c r="G88" s="73"/>
    </row>
    <row r="89" spans="2:7" ht="69.95" customHeight="1">
      <c r="B89" s="61" t="s">
        <v>321</v>
      </c>
      <c r="C89" s="222">
        <v>433</v>
      </c>
      <c r="D89" s="143" t="s">
        <v>397</v>
      </c>
      <c r="E89" s="51">
        <v>410</v>
      </c>
      <c r="F89" s="49">
        <f t="shared" si="4"/>
        <v>433</v>
      </c>
      <c r="G89" s="73"/>
    </row>
    <row r="90" spans="2:7" ht="69.95" customHeight="1">
      <c r="B90" s="61" t="s">
        <v>137</v>
      </c>
      <c r="C90" s="46">
        <v>435</v>
      </c>
      <c r="D90" s="143" t="s">
        <v>397</v>
      </c>
      <c r="E90" s="143">
        <v>820</v>
      </c>
      <c r="F90" s="49">
        <f t="shared" si="4"/>
        <v>435</v>
      </c>
      <c r="G90" s="73"/>
    </row>
    <row r="91" spans="2:7" ht="69.95" customHeight="1">
      <c r="B91" s="61" t="s">
        <v>712</v>
      </c>
      <c r="C91" s="46" t="s">
        <v>507</v>
      </c>
      <c r="D91" s="143" t="s">
        <v>397</v>
      </c>
      <c r="E91" s="143">
        <v>820</v>
      </c>
      <c r="F91" s="49" t="str">
        <f t="shared" si="4"/>
        <v>4AY</v>
      </c>
      <c r="G91" s="73"/>
    </row>
    <row r="92" spans="2:7" ht="69.95" customHeight="1">
      <c r="B92" s="61" t="s">
        <v>136</v>
      </c>
      <c r="C92" s="46">
        <v>439</v>
      </c>
      <c r="D92" s="143" t="s">
        <v>397</v>
      </c>
      <c r="E92" s="143">
        <v>820</v>
      </c>
      <c r="F92" s="49">
        <f t="shared" si="4"/>
        <v>439</v>
      </c>
      <c r="G92" s="73"/>
    </row>
    <row r="93" spans="2:7" ht="69.95" customHeight="1">
      <c r="B93" s="61" t="s">
        <v>713</v>
      </c>
      <c r="C93" s="46" t="s">
        <v>253</v>
      </c>
      <c r="D93" s="143" t="s">
        <v>397</v>
      </c>
      <c r="E93" s="143">
        <v>820</v>
      </c>
      <c r="F93" s="49" t="str">
        <f t="shared" si="4"/>
        <v>55E</v>
      </c>
      <c r="G93" s="73"/>
    </row>
    <row r="94" spans="2:7" s="254" customFormat="1" ht="69.95" customHeight="1">
      <c r="B94" s="337" t="s">
        <v>351</v>
      </c>
      <c r="C94" s="337"/>
      <c r="D94" s="337"/>
      <c r="E94" s="337"/>
      <c r="F94" s="337"/>
      <c r="G94" s="337"/>
    </row>
    <row r="95" spans="2:7" ht="222" customHeight="1">
      <c r="B95" s="77" t="s">
        <v>690</v>
      </c>
      <c r="C95" s="46" t="s">
        <v>691</v>
      </c>
      <c r="D95" s="51">
        <v>1200</v>
      </c>
      <c r="E95" s="143" t="s">
        <v>397</v>
      </c>
      <c r="F95" s="49" t="str">
        <f>C95</f>
        <v>7DB</v>
      </c>
      <c r="G95" s="74" t="s">
        <v>694</v>
      </c>
    </row>
    <row r="96" spans="2:7" ht="129.75" customHeight="1">
      <c r="B96" s="255" t="s">
        <v>693</v>
      </c>
      <c r="C96" s="46" t="s">
        <v>692</v>
      </c>
      <c r="D96" s="51">
        <v>830</v>
      </c>
      <c r="E96" s="143" t="s">
        <v>397</v>
      </c>
      <c r="F96" s="49" t="str">
        <f>C96</f>
        <v>7D8</v>
      </c>
      <c r="G96" s="74" t="s">
        <v>720</v>
      </c>
    </row>
    <row r="97" spans="2:7" s="254" customFormat="1" ht="244.5" customHeight="1">
      <c r="B97" s="255" t="s">
        <v>848</v>
      </c>
      <c r="C97" s="46" t="s">
        <v>721</v>
      </c>
      <c r="D97" s="143" t="s">
        <v>397</v>
      </c>
      <c r="E97" s="51">
        <v>3110</v>
      </c>
      <c r="F97" s="49" t="str">
        <f>C97</f>
        <v>7D7</v>
      </c>
      <c r="G97" s="74" t="s">
        <v>849</v>
      </c>
    </row>
    <row r="98" spans="2:7" ht="213" customHeight="1">
      <c r="B98" s="255" t="s">
        <v>717</v>
      </c>
      <c r="C98" s="46" t="s">
        <v>716</v>
      </c>
      <c r="D98" s="143" t="s">
        <v>397</v>
      </c>
      <c r="E98" s="51">
        <v>1720</v>
      </c>
      <c r="F98" s="49" t="str">
        <f>C98</f>
        <v>7D9</v>
      </c>
      <c r="G98" s="74" t="s">
        <v>718</v>
      </c>
    </row>
    <row r="99" spans="2:7" ht="129.75" customHeight="1">
      <c r="B99" s="255" t="s">
        <v>727</v>
      </c>
      <c r="C99" s="46" t="s">
        <v>725</v>
      </c>
      <c r="D99" s="143" t="s">
        <v>397</v>
      </c>
      <c r="E99" s="51">
        <v>3400</v>
      </c>
      <c r="F99" s="49" t="str">
        <f>C99</f>
        <v>7DC</v>
      </c>
      <c r="G99" s="74"/>
    </row>
    <row r="100" spans="2:7" s="254" customFormat="1" ht="69.95" customHeight="1">
      <c r="B100" s="337" t="s">
        <v>326</v>
      </c>
      <c r="C100" s="337"/>
      <c r="D100" s="337"/>
      <c r="E100" s="337"/>
      <c r="F100" s="337"/>
      <c r="G100" s="337"/>
    </row>
    <row r="101" spans="2:7" s="254" customFormat="1" ht="69.95" customHeight="1">
      <c r="B101" s="61" t="s">
        <v>699</v>
      </c>
      <c r="C101" s="46" t="s">
        <v>698</v>
      </c>
      <c r="D101" s="51">
        <v>560</v>
      </c>
      <c r="E101" s="51">
        <v>560</v>
      </c>
      <c r="F101" s="49" t="str">
        <f t="shared" ref="F101:F110" si="5">C101</f>
        <v>4H5</v>
      </c>
      <c r="G101" s="73"/>
    </row>
    <row r="102" spans="2:7" s="254" customFormat="1" ht="69.95" customHeight="1">
      <c r="B102" s="61" t="s">
        <v>697</v>
      </c>
      <c r="C102" s="46" t="s">
        <v>696</v>
      </c>
      <c r="D102" s="51">
        <v>560</v>
      </c>
      <c r="E102" s="51">
        <v>560</v>
      </c>
      <c r="F102" s="49" t="str">
        <f t="shared" si="5"/>
        <v>4SA</v>
      </c>
      <c r="G102" s="73"/>
    </row>
    <row r="103" spans="2:7" ht="69.95" customHeight="1">
      <c r="B103" s="61" t="s">
        <v>4</v>
      </c>
      <c r="C103" s="46" t="s">
        <v>251</v>
      </c>
      <c r="D103" s="51">
        <v>310</v>
      </c>
      <c r="E103" s="51">
        <v>310</v>
      </c>
      <c r="F103" s="49" t="str">
        <f t="shared" si="5"/>
        <v>5B2</v>
      </c>
      <c r="G103" s="73"/>
    </row>
    <row r="104" spans="2:7" ht="69.95" customHeight="1">
      <c r="B104" s="61" t="s">
        <v>5</v>
      </c>
      <c r="C104" s="46" t="s">
        <v>374</v>
      </c>
      <c r="D104" s="51">
        <v>310</v>
      </c>
      <c r="E104" s="51">
        <v>310</v>
      </c>
      <c r="F104" s="49" t="str">
        <f t="shared" si="5"/>
        <v>5CA</v>
      </c>
      <c r="G104" s="73"/>
    </row>
    <row r="105" spans="2:7" ht="69.95" customHeight="1">
      <c r="B105" s="61" t="s">
        <v>7</v>
      </c>
      <c r="C105" s="46" t="s">
        <v>375</v>
      </c>
      <c r="D105" s="51">
        <v>560</v>
      </c>
      <c r="E105" s="51">
        <v>560</v>
      </c>
      <c r="F105" s="49" t="str">
        <f t="shared" si="5"/>
        <v>5CC</v>
      </c>
      <c r="G105" s="73"/>
    </row>
    <row r="106" spans="2:7" ht="69.95" customHeight="1">
      <c r="B106" s="61" t="s">
        <v>9</v>
      </c>
      <c r="C106" s="46" t="s">
        <v>8</v>
      </c>
      <c r="D106" s="51">
        <v>560</v>
      </c>
      <c r="E106" s="51">
        <v>560</v>
      </c>
      <c r="F106" s="49" t="str">
        <f t="shared" si="5"/>
        <v>5CD</v>
      </c>
      <c r="G106" s="73"/>
    </row>
    <row r="107" spans="2:7" ht="69.95" customHeight="1">
      <c r="B107" s="61" t="s">
        <v>163</v>
      </c>
      <c r="C107" s="46" t="s">
        <v>376</v>
      </c>
      <c r="D107" s="51">
        <v>0</v>
      </c>
      <c r="E107" s="51">
        <v>0</v>
      </c>
      <c r="F107" s="49" t="str">
        <f t="shared" si="5"/>
        <v>5CF</v>
      </c>
      <c r="G107" s="73"/>
    </row>
    <row r="108" spans="2:7" ht="69.95" customHeight="1">
      <c r="B108" s="61" t="s">
        <v>700</v>
      </c>
      <c r="C108" s="46" t="s">
        <v>380</v>
      </c>
      <c r="D108" s="51">
        <v>560</v>
      </c>
      <c r="E108" s="51">
        <v>560</v>
      </c>
      <c r="F108" s="49" t="str">
        <f t="shared" si="5"/>
        <v>5DN</v>
      </c>
      <c r="G108" s="73"/>
    </row>
    <row r="109" spans="2:7" ht="69.95" customHeight="1">
      <c r="B109" s="61" t="s">
        <v>701</v>
      </c>
      <c r="C109" s="46" t="s">
        <v>644</v>
      </c>
      <c r="D109" s="51">
        <v>560</v>
      </c>
      <c r="E109" s="51">
        <v>560</v>
      </c>
      <c r="F109" s="49" t="str">
        <f t="shared" si="5"/>
        <v>5DP</v>
      </c>
      <c r="G109" s="73"/>
    </row>
    <row r="110" spans="2:7" ht="69.95" customHeight="1">
      <c r="B110" s="61" t="s">
        <v>12</v>
      </c>
      <c r="C110" s="46" t="s">
        <v>291</v>
      </c>
      <c r="D110" s="51">
        <v>560</v>
      </c>
      <c r="E110" s="51">
        <v>560</v>
      </c>
      <c r="F110" s="49" t="str">
        <f t="shared" si="5"/>
        <v>58B</v>
      </c>
      <c r="G110" s="73"/>
    </row>
    <row r="111" spans="2:7" ht="69.95" customHeight="1">
      <c r="B111" s="61" t="s">
        <v>6</v>
      </c>
      <c r="C111" s="46" t="s">
        <v>259</v>
      </c>
      <c r="D111" s="51">
        <v>560</v>
      </c>
      <c r="E111" s="51">
        <v>560</v>
      </c>
      <c r="F111" s="49" t="str">
        <f>C111</f>
        <v>210</v>
      </c>
      <c r="G111" s="73"/>
    </row>
    <row r="112" spans="2:7" ht="69.95" customHeight="1" thickBot="1">
      <c r="B112" s="61" t="s">
        <v>10</v>
      </c>
      <c r="C112" s="46" t="s">
        <v>265</v>
      </c>
      <c r="D112" s="51">
        <v>2700</v>
      </c>
      <c r="E112" s="51">
        <v>2700</v>
      </c>
      <c r="F112" s="49" t="str">
        <f>C112</f>
        <v>270</v>
      </c>
      <c r="G112" s="73"/>
    </row>
    <row r="113" spans="2:7" s="254" customFormat="1" ht="44.25" customHeight="1">
      <c r="B113" s="38" t="s">
        <v>405</v>
      </c>
      <c r="C113" s="39"/>
      <c r="D113" s="39"/>
      <c r="E113" s="39"/>
      <c r="F113" s="27"/>
      <c r="G113" s="35"/>
    </row>
    <row r="114" spans="2:7" s="254" customFormat="1" ht="30.75" thickBot="1">
      <c r="B114" s="28" t="s">
        <v>413</v>
      </c>
      <c r="C114" s="29"/>
      <c r="D114" s="29"/>
      <c r="E114" s="29"/>
      <c r="F114" s="36"/>
      <c r="G114" s="37"/>
    </row>
    <row r="115" spans="2:7" ht="15"/>
    <row r="116" spans="2:7" ht="15"/>
    <row r="117" spans="2:7" ht="15"/>
    <row r="118" spans="2:7" ht="15"/>
    <row r="119" spans="2:7" ht="15"/>
    <row r="120" spans="2:7" ht="15"/>
    <row r="121" spans="2:7" ht="15"/>
    <row r="122" spans="2:7" ht="15"/>
    <row r="123" spans="2:7" ht="15"/>
    <row r="124" spans="2:7" ht="15"/>
    <row r="125" spans="2:7" ht="15"/>
    <row r="126" spans="2:7" ht="15"/>
    <row r="127" spans="2:7" ht="15"/>
    <row r="128" spans="2:7"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sheetData>
  <mergeCells count="9">
    <mergeCell ref="B82:G82"/>
    <mergeCell ref="B94:G94"/>
    <mergeCell ref="B100:G100"/>
    <mergeCell ref="B7:C7"/>
    <mergeCell ref="F7:G7"/>
    <mergeCell ref="B1:C5"/>
    <mergeCell ref="F1:G5"/>
    <mergeCell ref="B6:C6"/>
    <mergeCell ref="F6:G6"/>
  </mergeCells>
  <conditionalFormatting sqref="D95 D6 D9:D16 D58:D62 D68 D71 D80:D81 D86 D76:D78 D73 D18:D28 D37:D56 D103:D112 D30:D34">
    <cfRule type="cellIs" dxfId="117" priority="68" stopIfTrue="1" operator="equal">
      <formula>"?"</formula>
    </cfRule>
  </conditionalFormatting>
  <conditionalFormatting sqref="D36">
    <cfRule type="cellIs" dxfId="116" priority="67" stopIfTrue="1" operator="equal">
      <formula>"?"</formula>
    </cfRule>
  </conditionalFormatting>
  <conditionalFormatting sqref="D83:D84">
    <cfRule type="cellIs" dxfId="115" priority="66" stopIfTrue="1" operator="equal">
      <formula>"?"</formula>
    </cfRule>
  </conditionalFormatting>
  <conditionalFormatting sqref="D88">
    <cfRule type="cellIs" dxfId="114" priority="65" stopIfTrue="1" operator="equal">
      <formula>"?"</formula>
    </cfRule>
  </conditionalFormatting>
  <conditionalFormatting sqref="D87">
    <cfRule type="cellIs" dxfId="113" priority="64" stopIfTrue="1" operator="equal">
      <formula>"?"</formula>
    </cfRule>
  </conditionalFormatting>
  <conditionalFormatting sqref="D96">
    <cfRule type="cellIs" dxfId="112" priority="63" stopIfTrue="1" operator="equal">
      <formula>"?"</formula>
    </cfRule>
  </conditionalFormatting>
  <conditionalFormatting sqref="D102">
    <cfRule type="cellIs" dxfId="111" priority="62" stopIfTrue="1" operator="equal">
      <formula>"?"</formula>
    </cfRule>
  </conditionalFormatting>
  <conditionalFormatting sqref="D101">
    <cfRule type="cellIs" dxfId="110" priority="61" stopIfTrue="1" operator="equal">
      <formula>"?"</formula>
    </cfRule>
  </conditionalFormatting>
  <conditionalFormatting sqref="D57">
    <cfRule type="cellIs" dxfId="109" priority="60" stopIfTrue="1" operator="equal">
      <formula>"?"</formula>
    </cfRule>
  </conditionalFormatting>
  <conditionalFormatting sqref="D63">
    <cfRule type="cellIs" dxfId="108" priority="59" stopIfTrue="1" operator="equal">
      <formula>"?"</formula>
    </cfRule>
  </conditionalFormatting>
  <conditionalFormatting sqref="D64">
    <cfRule type="cellIs" dxfId="107" priority="58" stopIfTrue="1" operator="equal">
      <formula>"?"</formula>
    </cfRule>
  </conditionalFormatting>
  <conditionalFormatting sqref="D66">
    <cfRule type="cellIs" dxfId="106" priority="57" stopIfTrue="1" operator="equal">
      <formula>"?"</formula>
    </cfRule>
  </conditionalFormatting>
  <conditionalFormatting sqref="D69">
    <cfRule type="cellIs" dxfId="105" priority="56" stopIfTrue="1" operator="equal">
      <formula>"?"</formula>
    </cfRule>
  </conditionalFormatting>
  <conditionalFormatting sqref="D70">
    <cfRule type="cellIs" dxfId="104" priority="55" stopIfTrue="1" operator="equal">
      <formula>"?"</formula>
    </cfRule>
  </conditionalFormatting>
  <conditionalFormatting sqref="D72">
    <cfRule type="cellIs" dxfId="103" priority="54" stopIfTrue="1" operator="equal">
      <formula>"?"</formula>
    </cfRule>
  </conditionalFormatting>
  <conditionalFormatting sqref="D74">
    <cfRule type="cellIs" dxfId="102" priority="53" stopIfTrue="1" operator="equal">
      <formula>"?"</formula>
    </cfRule>
  </conditionalFormatting>
  <conditionalFormatting sqref="D79">
    <cfRule type="cellIs" dxfId="101" priority="52" stopIfTrue="1" operator="equal">
      <formula>"?"</formula>
    </cfRule>
  </conditionalFormatting>
  <conditionalFormatting sqref="D17">
    <cfRule type="cellIs" dxfId="100" priority="51" stopIfTrue="1" operator="equal">
      <formula>"?"</formula>
    </cfRule>
  </conditionalFormatting>
  <conditionalFormatting sqref="D29">
    <cfRule type="cellIs" dxfId="99" priority="50" stopIfTrue="1" operator="equal">
      <formula>"?"</formula>
    </cfRule>
  </conditionalFormatting>
  <conditionalFormatting sqref="E6 E58:E62 E71 E80:E81 E73 E103:E112 E30:E33 E9:E16 E18:E28 E37:E56 E76:E78 E67:E69">
    <cfRule type="cellIs" dxfId="98" priority="49" stopIfTrue="1" operator="equal">
      <formula>"?"</formula>
    </cfRule>
  </conditionalFormatting>
  <conditionalFormatting sqref="E36">
    <cfRule type="cellIs" dxfId="97" priority="48" stopIfTrue="1" operator="equal">
      <formula>"?"</formula>
    </cfRule>
  </conditionalFormatting>
  <conditionalFormatting sqref="E102">
    <cfRule type="cellIs" dxfId="96" priority="43" stopIfTrue="1" operator="equal">
      <formula>"?"</formula>
    </cfRule>
  </conditionalFormatting>
  <conditionalFormatting sqref="E101">
    <cfRule type="cellIs" dxfId="95" priority="42" stopIfTrue="1" operator="equal">
      <formula>"?"</formula>
    </cfRule>
  </conditionalFormatting>
  <conditionalFormatting sqref="E66">
    <cfRule type="cellIs" dxfId="94" priority="38" stopIfTrue="1" operator="equal">
      <formula>"?"</formula>
    </cfRule>
  </conditionalFormatting>
  <conditionalFormatting sqref="E63">
    <cfRule type="cellIs" dxfId="93" priority="40" stopIfTrue="1" operator="equal">
      <formula>"?"</formula>
    </cfRule>
  </conditionalFormatting>
  <conditionalFormatting sqref="E64">
    <cfRule type="cellIs" dxfId="92" priority="39" stopIfTrue="1" operator="equal">
      <formula>"?"</formula>
    </cfRule>
  </conditionalFormatting>
  <conditionalFormatting sqref="E74">
    <cfRule type="cellIs" dxfId="91" priority="34" stopIfTrue="1" operator="equal">
      <formula>"?"</formula>
    </cfRule>
  </conditionalFormatting>
  <conditionalFormatting sqref="E57">
    <cfRule type="cellIs" dxfId="90" priority="41" stopIfTrue="1" operator="equal">
      <formula>"?"</formula>
    </cfRule>
  </conditionalFormatting>
  <conditionalFormatting sqref="E72">
    <cfRule type="cellIs" dxfId="89" priority="35" stopIfTrue="1" operator="equal">
      <formula>"?"</formula>
    </cfRule>
  </conditionalFormatting>
  <conditionalFormatting sqref="E70">
    <cfRule type="cellIs" dxfId="88" priority="36" stopIfTrue="1" operator="equal">
      <formula>"?"</formula>
    </cfRule>
  </conditionalFormatting>
  <conditionalFormatting sqref="E17">
    <cfRule type="cellIs" dxfId="87" priority="32" stopIfTrue="1" operator="equal">
      <formula>"?"</formula>
    </cfRule>
  </conditionalFormatting>
  <conditionalFormatting sqref="E87">
    <cfRule type="cellIs" dxfId="86" priority="30" stopIfTrue="1" operator="equal">
      <formula>"?"</formula>
    </cfRule>
  </conditionalFormatting>
  <conditionalFormatting sqref="E79">
    <cfRule type="cellIs" dxfId="85" priority="33" stopIfTrue="1" operator="equal">
      <formula>"?"</formula>
    </cfRule>
  </conditionalFormatting>
  <conditionalFormatting sqref="E84">
    <cfRule type="cellIs" dxfId="84" priority="28" stopIfTrue="1" operator="equal">
      <formula>"?"</formula>
    </cfRule>
  </conditionalFormatting>
  <conditionalFormatting sqref="E29">
    <cfRule type="cellIs" dxfId="83" priority="31" stopIfTrue="1" operator="equal">
      <formula>"?"</formula>
    </cfRule>
  </conditionalFormatting>
  <conditionalFormatting sqref="E83">
    <cfRule type="cellIs" dxfId="82" priority="29" stopIfTrue="1" operator="equal">
      <formula>"?"</formula>
    </cfRule>
  </conditionalFormatting>
  <conditionalFormatting sqref="E85">
    <cfRule type="cellIs" dxfId="81" priority="26" stopIfTrue="1" operator="equal">
      <formula>"?"</formula>
    </cfRule>
  </conditionalFormatting>
  <conditionalFormatting sqref="D85">
    <cfRule type="cellIs" dxfId="80" priority="25" stopIfTrue="1" operator="equal">
      <formula>"?"</formula>
    </cfRule>
  </conditionalFormatting>
  <conditionalFormatting sqref="E86">
    <cfRule type="cellIs" dxfId="79" priority="24" stopIfTrue="1" operator="equal">
      <formula>"?"</formula>
    </cfRule>
  </conditionalFormatting>
  <conditionalFormatting sqref="E89">
    <cfRule type="cellIs" dxfId="78" priority="22" stopIfTrue="1" operator="equal">
      <formula>"?"</formula>
    </cfRule>
  </conditionalFormatting>
  <conditionalFormatting sqref="E88">
    <cfRule type="cellIs" dxfId="77" priority="21" stopIfTrue="1" operator="equal">
      <formula>"?"</formula>
    </cfRule>
  </conditionalFormatting>
  <conditionalFormatting sqref="D89:D93 E90:E93">
    <cfRule type="cellIs" dxfId="76" priority="20" stopIfTrue="1" operator="equal">
      <formula>"?"</formula>
    </cfRule>
  </conditionalFormatting>
  <conditionalFormatting sqref="E99">
    <cfRule type="cellIs" dxfId="75" priority="13" stopIfTrue="1" operator="equal">
      <formula>"?"</formula>
    </cfRule>
  </conditionalFormatting>
  <conditionalFormatting sqref="E95">
    <cfRule type="cellIs" dxfId="74" priority="15" stopIfTrue="1" operator="equal">
      <formula>"?"</formula>
    </cfRule>
  </conditionalFormatting>
  <conditionalFormatting sqref="E96">
    <cfRule type="cellIs" dxfId="73" priority="14" stopIfTrue="1" operator="equal">
      <formula>"?"</formula>
    </cfRule>
  </conditionalFormatting>
  <conditionalFormatting sqref="E98">
    <cfRule type="cellIs" dxfId="72" priority="12" stopIfTrue="1" operator="equal">
      <formula>"?"</formula>
    </cfRule>
  </conditionalFormatting>
  <conditionalFormatting sqref="E97">
    <cfRule type="cellIs" dxfId="71" priority="11" stopIfTrue="1" operator="equal">
      <formula>"?"</formula>
    </cfRule>
  </conditionalFormatting>
  <conditionalFormatting sqref="D97:D99">
    <cfRule type="cellIs" dxfId="70" priority="10" stopIfTrue="1" operator="equal">
      <formula>"?"</formula>
    </cfRule>
  </conditionalFormatting>
  <conditionalFormatting sqref="E75">
    <cfRule type="cellIs" dxfId="69" priority="9" stopIfTrue="1" operator="equal">
      <formula>"?"</formula>
    </cfRule>
  </conditionalFormatting>
  <conditionalFormatting sqref="D75">
    <cfRule type="cellIs" dxfId="68" priority="8" stopIfTrue="1" operator="equal">
      <formula>"?"</formula>
    </cfRule>
  </conditionalFormatting>
  <conditionalFormatting sqref="E65">
    <cfRule type="cellIs" dxfId="67" priority="7" stopIfTrue="1" operator="equal">
      <formula>"?"</formula>
    </cfRule>
  </conditionalFormatting>
  <conditionalFormatting sqref="D65">
    <cfRule type="cellIs" dxfId="66" priority="6" stopIfTrue="1" operator="equal">
      <formula>"?"</formula>
    </cfRule>
  </conditionalFormatting>
  <conditionalFormatting sqref="D67">
    <cfRule type="cellIs" dxfId="65" priority="5" stopIfTrue="1" operator="equal">
      <formula>"?"</formula>
    </cfRule>
  </conditionalFormatting>
  <conditionalFormatting sqref="E35">
    <cfRule type="cellIs" dxfId="64" priority="3" stopIfTrue="1" operator="equal">
      <formula>"?"</formula>
    </cfRule>
  </conditionalFormatting>
  <conditionalFormatting sqref="E34">
    <cfRule type="cellIs" dxfId="63" priority="2" stopIfTrue="1" operator="equal">
      <formula>"?"</formula>
    </cfRule>
  </conditionalFormatting>
  <conditionalFormatting sqref="D35">
    <cfRule type="cellIs" dxfId="62"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6" fitToHeight="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4"/>
  <sheetViews>
    <sheetView view="pageBreakPreview" topLeftCell="B1" zoomScale="27" zoomScaleNormal="100" workbookViewId="0">
      <selection activeCell="D91" sqref="D91"/>
    </sheetView>
  </sheetViews>
  <sheetFormatPr defaultColWidth="28" defaultRowHeight="52.5" customHeight="1"/>
  <cols>
    <col min="1" max="1" width="15" style="23" hidden="1" customWidth="1"/>
    <col min="2" max="2" width="221.5703125" style="23" customWidth="1"/>
    <col min="3" max="3" width="21.42578125" style="23" customWidth="1"/>
    <col min="4" max="4" width="50.7109375" style="23" customWidth="1"/>
    <col min="5" max="5" width="20.5703125" style="23" customWidth="1"/>
    <col min="6" max="6" width="231.140625" style="23" customWidth="1"/>
    <col min="7" max="16384" width="28" style="23"/>
  </cols>
  <sheetData>
    <row r="1" spans="2:6" s="254" customFormat="1" ht="72.75" customHeight="1">
      <c r="B1" s="310" t="s">
        <v>468</v>
      </c>
      <c r="C1" s="311"/>
      <c r="D1" s="58" t="s">
        <v>469</v>
      </c>
      <c r="E1" s="314"/>
      <c r="F1" s="315"/>
    </row>
    <row r="2" spans="2:6" s="254" customFormat="1" ht="108" customHeight="1">
      <c r="B2" s="312"/>
      <c r="C2" s="313"/>
      <c r="D2" s="55" t="s">
        <v>419</v>
      </c>
      <c r="E2" s="316"/>
      <c r="F2" s="317"/>
    </row>
    <row r="3" spans="2:6" s="254" customFormat="1" ht="72" customHeight="1">
      <c r="B3" s="312"/>
      <c r="C3" s="313"/>
      <c r="D3" s="55">
        <v>1956</v>
      </c>
      <c r="E3" s="316"/>
      <c r="F3" s="317"/>
    </row>
    <row r="4" spans="2:6" s="254" customFormat="1" ht="69" customHeight="1">
      <c r="B4" s="312"/>
      <c r="C4" s="313"/>
      <c r="D4" s="55" t="s">
        <v>348</v>
      </c>
      <c r="E4" s="316"/>
      <c r="F4" s="317"/>
    </row>
    <row r="5" spans="2:6" s="254" customFormat="1" ht="61.5" customHeight="1">
      <c r="B5" s="312"/>
      <c r="C5" s="313"/>
      <c r="D5" s="56" t="s">
        <v>362</v>
      </c>
      <c r="E5" s="316"/>
      <c r="F5" s="317"/>
    </row>
    <row r="6" spans="2:6" s="41" customFormat="1" ht="69.75" customHeight="1">
      <c r="B6" s="318" t="s">
        <v>392</v>
      </c>
      <c r="C6" s="319"/>
      <c r="D6" s="42">
        <v>30800</v>
      </c>
      <c r="E6" s="320"/>
      <c r="F6" s="321"/>
    </row>
    <row r="7" spans="2:6" s="41" customFormat="1" ht="66.75" customHeight="1">
      <c r="B7" s="325" t="s">
        <v>204</v>
      </c>
      <c r="C7" s="326"/>
      <c r="D7" s="43" t="s">
        <v>742</v>
      </c>
      <c r="E7" s="320"/>
      <c r="F7" s="321"/>
    </row>
    <row r="8" spans="2:6" ht="60" customHeight="1">
      <c r="B8" s="59" t="s">
        <v>342</v>
      </c>
      <c r="C8" s="44" t="s">
        <v>394</v>
      </c>
      <c r="D8" s="45"/>
      <c r="E8" s="44" t="s">
        <v>394</v>
      </c>
      <c r="F8" s="60" t="s">
        <v>341</v>
      </c>
    </row>
    <row r="9" spans="2:6" ht="69.95" customHeight="1">
      <c r="B9" s="61" t="s">
        <v>40</v>
      </c>
      <c r="C9" s="46"/>
      <c r="D9" s="48" t="s">
        <v>396</v>
      </c>
      <c r="E9" s="49"/>
      <c r="F9" s="73"/>
    </row>
    <row r="10" spans="2:6" ht="69.95" customHeight="1">
      <c r="B10" s="61" t="s">
        <v>421</v>
      </c>
      <c r="C10" s="46"/>
      <c r="D10" s="48" t="s">
        <v>396</v>
      </c>
      <c r="E10" s="49"/>
      <c r="F10" s="73"/>
    </row>
    <row r="11" spans="2:6" ht="69.95" customHeight="1">
      <c r="B11" s="61" t="s">
        <v>99</v>
      </c>
      <c r="C11" s="46"/>
      <c r="D11" s="48" t="s">
        <v>396</v>
      </c>
      <c r="E11" s="49"/>
      <c r="F11" s="73"/>
    </row>
    <row r="12" spans="2:6" ht="69.95" customHeight="1">
      <c r="B12" s="61" t="s">
        <v>62</v>
      </c>
      <c r="C12" s="46"/>
      <c r="D12" s="48" t="s">
        <v>396</v>
      </c>
      <c r="E12" s="49"/>
      <c r="F12" s="73"/>
    </row>
    <row r="13" spans="2:6" ht="69.95" customHeight="1">
      <c r="B13" s="61" t="s">
        <v>63</v>
      </c>
      <c r="C13" s="46"/>
      <c r="D13" s="48" t="s">
        <v>396</v>
      </c>
      <c r="E13" s="49"/>
      <c r="F13" s="73"/>
    </row>
    <row r="14" spans="2:6" ht="69.95" customHeight="1">
      <c r="B14" s="61" t="s">
        <v>334</v>
      </c>
      <c r="C14" s="46" t="s">
        <v>398</v>
      </c>
      <c r="D14" s="48" t="s">
        <v>396</v>
      </c>
      <c r="E14" s="49" t="str">
        <f t="shared" ref="E14:E79" si="0">C14</f>
        <v>009</v>
      </c>
      <c r="F14" s="73"/>
    </row>
    <row r="15" spans="2:6" ht="69.95" customHeight="1">
      <c r="B15" s="61" t="s">
        <v>303</v>
      </c>
      <c r="C15" s="46" t="s">
        <v>415</v>
      </c>
      <c r="D15" s="48" t="s">
        <v>396</v>
      </c>
      <c r="E15" s="49" t="str">
        <f t="shared" si="0"/>
        <v>023</v>
      </c>
      <c r="F15" s="73"/>
    </row>
    <row r="16" spans="2:6" ht="69.95" customHeight="1">
      <c r="B16" s="61" t="s">
        <v>71</v>
      </c>
      <c r="C16" s="54" t="s">
        <v>151</v>
      </c>
      <c r="D16" s="51">
        <v>160</v>
      </c>
      <c r="E16" s="49" t="str">
        <f t="shared" si="0"/>
        <v>018</v>
      </c>
      <c r="F16" s="73"/>
    </row>
    <row r="17" spans="2:6" ht="69.95" customHeight="1">
      <c r="B17" s="61" t="s">
        <v>100</v>
      </c>
      <c r="C17" s="46" t="s">
        <v>255</v>
      </c>
      <c r="D17" s="48" t="s">
        <v>396</v>
      </c>
      <c r="E17" s="49" t="str">
        <f t="shared" si="0"/>
        <v>028</v>
      </c>
      <c r="F17" s="73"/>
    </row>
    <row r="18" spans="2:6" ht="102.75" customHeight="1">
      <c r="B18" s="77" t="s">
        <v>119</v>
      </c>
      <c r="C18" s="46" t="s">
        <v>400</v>
      </c>
      <c r="D18" s="48" t="s">
        <v>396</v>
      </c>
      <c r="E18" s="49" t="str">
        <f t="shared" si="0"/>
        <v>041</v>
      </c>
      <c r="F18" s="73"/>
    </row>
    <row r="19" spans="2:6" ht="69.95" customHeight="1">
      <c r="B19" s="61" t="s">
        <v>169</v>
      </c>
      <c r="C19" s="54" t="s">
        <v>168</v>
      </c>
      <c r="D19" s="48" t="s">
        <v>396</v>
      </c>
      <c r="E19" s="49" t="str">
        <f t="shared" si="0"/>
        <v>052</v>
      </c>
      <c r="F19" s="73"/>
    </row>
    <row r="20" spans="2:6" ht="69.95" customHeight="1">
      <c r="B20" s="61" t="s">
        <v>451</v>
      </c>
      <c r="C20" s="54" t="s">
        <v>452</v>
      </c>
      <c r="D20" s="51">
        <v>50</v>
      </c>
      <c r="E20" s="49" t="str">
        <f t="shared" si="0"/>
        <v>064</v>
      </c>
      <c r="F20" s="73" t="s">
        <v>476</v>
      </c>
    </row>
    <row r="21" spans="2:6" ht="69.95" customHeight="1">
      <c r="B21" s="61" t="s">
        <v>138</v>
      </c>
      <c r="C21" s="54" t="s">
        <v>449</v>
      </c>
      <c r="D21" s="51">
        <v>200</v>
      </c>
      <c r="E21" s="49" t="str">
        <f t="shared" si="0"/>
        <v>070</v>
      </c>
      <c r="F21" s="73"/>
    </row>
    <row r="22" spans="2:6" ht="69.95" customHeight="1">
      <c r="B22" s="61" t="s">
        <v>401</v>
      </c>
      <c r="C22" s="46" t="s">
        <v>402</v>
      </c>
      <c r="D22" s="48" t="s">
        <v>396</v>
      </c>
      <c r="E22" s="49" t="str">
        <f t="shared" si="0"/>
        <v>097</v>
      </c>
      <c r="F22" s="73"/>
    </row>
    <row r="23" spans="2:6" ht="69.95" customHeight="1">
      <c r="B23" s="61" t="s">
        <v>420</v>
      </c>
      <c r="C23" s="46">
        <v>102</v>
      </c>
      <c r="D23" s="51">
        <v>200</v>
      </c>
      <c r="E23" s="49">
        <f t="shared" si="0"/>
        <v>102</v>
      </c>
      <c r="F23" s="73" t="s">
        <v>711</v>
      </c>
    </row>
    <row r="24" spans="2:6" ht="69.95" customHeight="1">
      <c r="B24" s="61" t="s">
        <v>304</v>
      </c>
      <c r="C24" s="46" t="s">
        <v>257</v>
      </c>
      <c r="D24" s="48" t="s">
        <v>396</v>
      </c>
      <c r="E24" s="49" t="str">
        <f t="shared" si="0"/>
        <v>132</v>
      </c>
      <c r="F24" s="73"/>
    </row>
    <row r="25" spans="2:6" ht="69.95" customHeight="1">
      <c r="B25" s="61" t="s">
        <v>252</v>
      </c>
      <c r="C25" s="46">
        <v>140</v>
      </c>
      <c r="D25" s="48" t="s">
        <v>396</v>
      </c>
      <c r="E25" s="49">
        <f t="shared" si="0"/>
        <v>140</v>
      </c>
      <c r="F25" s="73"/>
    </row>
    <row r="26" spans="2:6" ht="69.95" customHeight="1">
      <c r="B26" s="61" t="s">
        <v>412</v>
      </c>
      <c r="C26" s="46">
        <v>177</v>
      </c>
      <c r="D26" s="51">
        <v>1300</v>
      </c>
      <c r="E26" s="49">
        <f t="shared" si="0"/>
        <v>177</v>
      </c>
      <c r="F26" s="74" t="s">
        <v>705</v>
      </c>
    </row>
    <row r="27" spans="2:6" ht="69.95" customHeight="1">
      <c r="B27" s="61" t="s">
        <v>305</v>
      </c>
      <c r="C27" s="46" t="s">
        <v>258</v>
      </c>
      <c r="D27" s="48" t="s">
        <v>396</v>
      </c>
      <c r="E27" s="49" t="str">
        <f t="shared" si="0"/>
        <v>195</v>
      </c>
      <c r="F27" s="73"/>
    </row>
    <row r="28" spans="2:6" ht="69.95" customHeight="1">
      <c r="B28" s="61" t="s">
        <v>741</v>
      </c>
      <c r="C28" s="46">
        <v>212</v>
      </c>
      <c r="D28" s="51">
        <v>1900</v>
      </c>
      <c r="E28" s="49">
        <v>212</v>
      </c>
      <c r="F28" s="74" t="s">
        <v>248</v>
      </c>
    </row>
    <row r="29" spans="2:6" ht="69.95" customHeight="1">
      <c r="B29" s="61" t="s">
        <v>140</v>
      </c>
      <c r="C29" s="46" t="s">
        <v>262</v>
      </c>
      <c r="D29" s="51">
        <v>380</v>
      </c>
      <c r="E29" s="49" t="str">
        <f t="shared" si="0"/>
        <v>213</v>
      </c>
      <c r="F29" s="73" t="s">
        <v>213</v>
      </c>
    </row>
    <row r="30" spans="2:6" ht="69.95" customHeight="1">
      <c r="B30" s="61" t="s">
        <v>308</v>
      </c>
      <c r="C30" s="46">
        <v>230</v>
      </c>
      <c r="D30" s="51">
        <v>870</v>
      </c>
      <c r="E30" s="49">
        <f t="shared" si="0"/>
        <v>230</v>
      </c>
      <c r="F30" s="73" t="s">
        <v>679</v>
      </c>
    </row>
    <row r="31" spans="2:6" ht="69.95" customHeight="1">
      <c r="B31" s="61" t="s">
        <v>242</v>
      </c>
      <c r="C31" s="46">
        <v>275</v>
      </c>
      <c r="D31" s="51">
        <v>220</v>
      </c>
      <c r="E31" s="49">
        <f t="shared" si="0"/>
        <v>275</v>
      </c>
      <c r="F31" s="73"/>
    </row>
    <row r="32" spans="2:6" ht="69.95" customHeight="1">
      <c r="B32" s="61" t="s">
        <v>309</v>
      </c>
      <c r="C32" s="46" t="s">
        <v>267</v>
      </c>
      <c r="D32" s="48" t="s">
        <v>396</v>
      </c>
      <c r="E32" s="49" t="str">
        <f t="shared" si="0"/>
        <v>320</v>
      </c>
      <c r="F32" s="73"/>
    </row>
    <row r="33" spans="2:6" ht="69.95" customHeight="1">
      <c r="B33" s="61" t="s">
        <v>47</v>
      </c>
      <c r="C33" s="46">
        <v>321</v>
      </c>
      <c r="D33" s="51">
        <v>380</v>
      </c>
      <c r="E33" s="49">
        <f t="shared" si="0"/>
        <v>321</v>
      </c>
      <c r="F33" s="73"/>
    </row>
    <row r="34" spans="2:6" ht="69.95" customHeight="1">
      <c r="B34" s="61" t="s">
        <v>680</v>
      </c>
      <c r="C34" s="46">
        <v>347</v>
      </c>
      <c r="D34" s="51">
        <v>200</v>
      </c>
      <c r="E34" s="49">
        <f t="shared" si="0"/>
        <v>347</v>
      </c>
      <c r="F34" s="73"/>
    </row>
    <row r="35" spans="2:6" ht="69.95" customHeight="1">
      <c r="B35" s="61" t="s">
        <v>681</v>
      </c>
      <c r="C35" s="46">
        <v>365</v>
      </c>
      <c r="D35" s="48" t="s">
        <v>396</v>
      </c>
      <c r="E35" s="49">
        <f t="shared" si="0"/>
        <v>365</v>
      </c>
      <c r="F35" s="73"/>
    </row>
    <row r="36" spans="2:6" ht="69.95" customHeight="1">
      <c r="B36" s="61" t="s">
        <v>406</v>
      </c>
      <c r="C36" s="46">
        <v>377</v>
      </c>
      <c r="D36" s="51">
        <v>400</v>
      </c>
      <c r="E36" s="49">
        <f t="shared" si="0"/>
        <v>377</v>
      </c>
      <c r="F36" s="74"/>
    </row>
    <row r="37" spans="2:6" ht="69.95" customHeight="1">
      <c r="B37" s="61" t="s">
        <v>48</v>
      </c>
      <c r="C37" s="46" t="s">
        <v>272</v>
      </c>
      <c r="D37" s="48" t="s">
        <v>396</v>
      </c>
      <c r="E37" s="49" t="str">
        <f t="shared" si="0"/>
        <v>392</v>
      </c>
      <c r="F37" s="73"/>
    </row>
    <row r="38" spans="2:6" ht="69.95" customHeight="1">
      <c r="B38" s="61" t="s">
        <v>142</v>
      </c>
      <c r="C38" s="46">
        <v>400</v>
      </c>
      <c r="D38" s="51">
        <v>1470</v>
      </c>
      <c r="E38" s="49">
        <f t="shared" si="0"/>
        <v>400</v>
      </c>
      <c r="F38" s="73" t="s">
        <v>726</v>
      </c>
    </row>
    <row r="39" spans="2:6" ht="69.95" customHeight="1">
      <c r="B39" s="61" t="s">
        <v>422</v>
      </c>
      <c r="C39" s="46" t="s">
        <v>275</v>
      </c>
      <c r="D39" s="48" t="s">
        <v>396</v>
      </c>
      <c r="E39" s="49" t="str">
        <f t="shared" si="0"/>
        <v>416</v>
      </c>
      <c r="F39" s="73"/>
    </row>
    <row r="40" spans="2:6" ht="69.95" customHeight="1">
      <c r="B40" s="61" t="s">
        <v>245</v>
      </c>
      <c r="C40" s="46" t="s">
        <v>682</v>
      </c>
      <c r="D40" s="51">
        <v>240</v>
      </c>
      <c r="E40" s="49" t="str">
        <f t="shared" si="0"/>
        <v>40Υ</v>
      </c>
      <c r="F40" s="73" t="s">
        <v>246</v>
      </c>
    </row>
    <row r="41" spans="2:6" ht="69.95" customHeight="1">
      <c r="B41" s="61" t="s">
        <v>316</v>
      </c>
      <c r="C41" s="46" t="s">
        <v>278</v>
      </c>
      <c r="D41" s="48" t="s">
        <v>396</v>
      </c>
      <c r="E41" s="49" t="str">
        <f t="shared" si="0"/>
        <v>42F</v>
      </c>
      <c r="F41" s="73"/>
    </row>
    <row r="42" spans="2:6" ht="69.95" customHeight="1">
      <c r="B42" s="61" t="s">
        <v>328</v>
      </c>
      <c r="C42" s="46" t="s">
        <v>284</v>
      </c>
      <c r="D42" s="48" t="s">
        <v>396</v>
      </c>
      <c r="E42" s="49" t="str">
        <f t="shared" si="0"/>
        <v>48F</v>
      </c>
      <c r="F42" s="73"/>
    </row>
    <row r="43" spans="2:6" ht="69.95" customHeight="1">
      <c r="B43" s="61" t="s">
        <v>146</v>
      </c>
      <c r="C43" s="46">
        <v>452</v>
      </c>
      <c r="D43" s="51">
        <v>260</v>
      </c>
      <c r="E43" s="49">
        <f t="shared" si="0"/>
        <v>452</v>
      </c>
      <c r="F43" s="73" t="s">
        <v>0</v>
      </c>
    </row>
    <row r="44" spans="2:6" ht="69.95" customHeight="1">
      <c r="B44" s="61" t="s">
        <v>322</v>
      </c>
      <c r="C44" s="46">
        <v>454</v>
      </c>
      <c r="D44" s="51">
        <v>100</v>
      </c>
      <c r="E44" s="49">
        <f t="shared" si="0"/>
        <v>454</v>
      </c>
      <c r="F44" s="73" t="s">
        <v>34</v>
      </c>
    </row>
    <row r="45" spans="2:6" ht="69.95" customHeight="1">
      <c r="B45" s="61" t="s">
        <v>143</v>
      </c>
      <c r="C45" s="46" t="s">
        <v>454</v>
      </c>
      <c r="D45" s="51">
        <v>200</v>
      </c>
      <c r="E45" s="49" t="str">
        <f t="shared" si="0"/>
        <v>4CS</v>
      </c>
      <c r="F45" s="73"/>
    </row>
    <row r="46" spans="2:6" ht="69.95" customHeight="1">
      <c r="B46" s="61" t="s">
        <v>158</v>
      </c>
      <c r="C46" s="46" t="s">
        <v>41</v>
      </c>
      <c r="D46" s="48" t="s">
        <v>396</v>
      </c>
      <c r="E46" s="49" t="str">
        <f t="shared" si="0"/>
        <v>4GF</v>
      </c>
      <c r="F46" s="73"/>
    </row>
    <row r="47" spans="2:6" ht="69.95" customHeight="1">
      <c r="B47" s="61" t="s">
        <v>314</v>
      </c>
      <c r="C47" s="46" t="s">
        <v>414</v>
      </c>
      <c r="D47" s="51">
        <v>260</v>
      </c>
      <c r="E47" s="49" t="str">
        <f t="shared" si="0"/>
        <v>4MP</v>
      </c>
      <c r="F47" s="73"/>
    </row>
    <row r="48" spans="2:6" ht="69.95" customHeight="1">
      <c r="B48" s="61" t="s">
        <v>315</v>
      </c>
      <c r="C48" s="46" t="s">
        <v>285</v>
      </c>
      <c r="D48" s="48" t="s">
        <v>396</v>
      </c>
      <c r="E48" s="49" t="str">
        <f t="shared" si="0"/>
        <v>4MQ</v>
      </c>
      <c r="F48" s="73"/>
    </row>
    <row r="49" spans="2:6" ht="69.95" customHeight="1">
      <c r="B49" s="61" t="s">
        <v>218</v>
      </c>
      <c r="C49" s="46" t="s">
        <v>460</v>
      </c>
      <c r="D49" s="51">
        <v>100</v>
      </c>
      <c r="E49" s="49" t="str">
        <f t="shared" si="0"/>
        <v>4RR</v>
      </c>
      <c r="F49" s="73" t="s">
        <v>707</v>
      </c>
    </row>
    <row r="50" spans="2:6" ht="69.95" customHeight="1">
      <c r="B50" s="61" t="s">
        <v>98</v>
      </c>
      <c r="C50" s="46" t="s">
        <v>385</v>
      </c>
      <c r="D50" s="51">
        <v>500</v>
      </c>
      <c r="E50" s="49" t="str">
        <f t="shared" si="0"/>
        <v>4SU</v>
      </c>
      <c r="F50" s="74"/>
    </row>
    <row r="51" spans="2:6" ht="69.95" customHeight="1">
      <c r="B51" s="61" t="s">
        <v>702</v>
      </c>
      <c r="C51" s="46" t="s">
        <v>286</v>
      </c>
      <c r="D51" s="48" t="s">
        <v>396</v>
      </c>
      <c r="E51" s="49" t="str">
        <f t="shared" si="0"/>
        <v>4UE</v>
      </c>
      <c r="F51" s="74"/>
    </row>
    <row r="52" spans="2:6" ht="69.95" customHeight="1">
      <c r="B52" s="61" t="s">
        <v>729</v>
      </c>
      <c r="C52" s="46" t="s">
        <v>53</v>
      </c>
      <c r="D52" s="48" t="s">
        <v>396</v>
      </c>
      <c r="E52" s="49" t="str">
        <f t="shared" si="0"/>
        <v>4WE</v>
      </c>
      <c r="F52" s="74"/>
    </row>
    <row r="53" spans="2:6" ht="69.95" customHeight="1">
      <c r="B53" s="61" t="s">
        <v>220</v>
      </c>
      <c r="C53" s="46" t="s">
        <v>367</v>
      </c>
      <c r="D53" s="51">
        <v>100</v>
      </c>
      <c r="E53" s="49" t="str">
        <f t="shared" si="0"/>
        <v>4YD</v>
      </c>
      <c r="F53" s="73"/>
    </row>
    <row r="54" spans="2:6" ht="69.95" customHeight="1">
      <c r="B54" s="61" t="s">
        <v>467</v>
      </c>
      <c r="C54" s="46" t="s">
        <v>466</v>
      </c>
      <c r="D54" s="51">
        <v>70</v>
      </c>
      <c r="E54" s="49" t="str">
        <f t="shared" si="0"/>
        <v>4YV</v>
      </c>
      <c r="F54" s="134" t="s">
        <v>212</v>
      </c>
    </row>
    <row r="55" spans="2:6" ht="69.95" customHeight="1">
      <c r="B55" s="61" t="s">
        <v>332</v>
      </c>
      <c r="C55" s="46" t="s">
        <v>287</v>
      </c>
      <c r="D55" s="48" t="s">
        <v>396</v>
      </c>
      <c r="E55" s="49" t="str">
        <f t="shared" si="0"/>
        <v>505</v>
      </c>
      <c r="F55" s="73"/>
    </row>
    <row r="56" spans="2:6" ht="69.95" customHeight="1">
      <c r="B56" s="61" t="s">
        <v>683</v>
      </c>
      <c r="C56" s="46">
        <v>508</v>
      </c>
      <c r="D56" s="51">
        <v>500</v>
      </c>
      <c r="E56" s="49">
        <f t="shared" si="0"/>
        <v>508</v>
      </c>
      <c r="F56" s="73" t="s">
        <v>708</v>
      </c>
    </row>
    <row r="57" spans="2:6" ht="69.95" customHeight="1">
      <c r="B57" s="61" t="s">
        <v>133</v>
      </c>
      <c r="C57" s="46" t="s">
        <v>289</v>
      </c>
      <c r="D57" s="48" t="s">
        <v>396</v>
      </c>
      <c r="E57" s="49" t="str">
        <f t="shared" si="0"/>
        <v>52A</v>
      </c>
      <c r="F57" s="73"/>
    </row>
    <row r="58" spans="2:6" ht="69.95" customHeight="1">
      <c r="B58" s="61" t="s">
        <v>118</v>
      </c>
      <c r="C58" s="46">
        <v>525</v>
      </c>
      <c r="D58" s="51">
        <v>140</v>
      </c>
      <c r="E58" s="49">
        <f t="shared" si="0"/>
        <v>525</v>
      </c>
      <c r="F58" s="73"/>
    </row>
    <row r="59" spans="2:6" ht="69.95" customHeight="1">
      <c r="B59" s="61" t="s">
        <v>117</v>
      </c>
      <c r="C59" s="46" t="s">
        <v>290</v>
      </c>
      <c r="D59" s="51">
        <v>320</v>
      </c>
      <c r="E59" s="49" t="str">
        <f t="shared" si="0"/>
        <v>52B</v>
      </c>
      <c r="F59" s="73"/>
    </row>
    <row r="60" spans="2:6" ht="97.5" customHeight="1">
      <c r="B60" s="77" t="s">
        <v>591</v>
      </c>
      <c r="C60" s="46" t="s">
        <v>51</v>
      </c>
      <c r="D60" s="51">
        <v>560</v>
      </c>
      <c r="E60" s="49" t="str">
        <f t="shared" si="0"/>
        <v>57J</v>
      </c>
      <c r="F60" s="73"/>
    </row>
    <row r="61" spans="2:6" ht="69.95" customHeight="1">
      <c r="B61" s="61" t="s">
        <v>167</v>
      </c>
      <c r="C61" s="46" t="s">
        <v>292</v>
      </c>
      <c r="D61" s="48" t="s">
        <v>396</v>
      </c>
      <c r="E61" s="49" t="str">
        <f t="shared" si="0"/>
        <v>5DE</v>
      </c>
      <c r="F61" s="73"/>
    </row>
    <row r="62" spans="2:6" ht="69.95" customHeight="1">
      <c r="B62" s="61" t="s">
        <v>631</v>
      </c>
      <c r="C62" s="46" t="s">
        <v>630</v>
      </c>
      <c r="D62" s="51">
        <v>50</v>
      </c>
      <c r="E62" s="49" t="str">
        <f t="shared" si="0"/>
        <v>5EM</v>
      </c>
      <c r="F62" s="73"/>
    </row>
    <row r="63" spans="2:6" ht="69.95" customHeight="1">
      <c r="B63" s="61" t="s">
        <v>684</v>
      </c>
      <c r="C63" s="46" t="s">
        <v>368</v>
      </c>
      <c r="D63" s="51">
        <v>100</v>
      </c>
      <c r="E63" s="49" t="str">
        <f t="shared" si="0"/>
        <v>5J8</v>
      </c>
      <c r="F63" s="73"/>
    </row>
    <row r="64" spans="2:6" ht="69.95" customHeight="1">
      <c r="B64" s="61" t="s">
        <v>722</v>
      </c>
      <c r="C64" s="46" t="s">
        <v>723</v>
      </c>
      <c r="D64" s="51">
        <v>380</v>
      </c>
      <c r="E64" s="49" t="str">
        <f t="shared" si="0"/>
        <v>5KV</v>
      </c>
      <c r="F64" s="74" t="s">
        <v>724</v>
      </c>
    </row>
    <row r="65" spans="2:6" ht="69.95" customHeight="1">
      <c r="B65" s="61" t="s">
        <v>113</v>
      </c>
      <c r="C65" s="46" t="s">
        <v>112</v>
      </c>
      <c r="D65" s="51">
        <v>50</v>
      </c>
      <c r="E65" s="49" t="str">
        <f t="shared" si="0"/>
        <v>5KW</v>
      </c>
      <c r="F65" s="73"/>
    </row>
    <row r="66" spans="2:6" ht="69.95" customHeight="1">
      <c r="B66" s="61" t="s">
        <v>715</v>
      </c>
      <c r="C66" s="46" t="s">
        <v>116</v>
      </c>
      <c r="D66" s="48" t="s">
        <v>396</v>
      </c>
      <c r="E66" s="49" t="str">
        <f t="shared" si="0"/>
        <v>5VF</v>
      </c>
      <c r="F66" s="73"/>
    </row>
    <row r="67" spans="2:6" ht="69.95" customHeight="1">
      <c r="B67" s="61" t="s">
        <v>160</v>
      </c>
      <c r="C67" s="46" t="s">
        <v>294</v>
      </c>
      <c r="D67" s="48" t="s">
        <v>396</v>
      </c>
      <c r="E67" s="49" t="str">
        <f t="shared" si="0"/>
        <v>614</v>
      </c>
      <c r="F67" s="73"/>
    </row>
    <row r="68" spans="2:6" ht="69.95" customHeight="1">
      <c r="B68" s="61" t="s">
        <v>122</v>
      </c>
      <c r="C68" s="46">
        <v>693</v>
      </c>
      <c r="D68" s="48" t="s">
        <v>396</v>
      </c>
      <c r="E68" s="49">
        <f t="shared" si="0"/>
        <v>693</v>
      </c>
      <c r="F68" s="73"/>
    </row>
    <row r="69" spans="2:6" ht="102.75" customHeight="1">
      <c r="B69" s="77" t="s">
        <v>241</v>
      </c>
      <c r="C69" s="46" t="s">
        <v>240</v>
      </c>
      <c r="D69" s="51">
        <v>280</v>
      </c>
      <c r="E69" s="49" t="str">
        <f t="shared" si="0"/>
        <v>6FV</v>
      </c>
      <c r="F69" s="73"/>
    </row>
    <row r="70" spans="2:6" ht="102.75" customHeight="1">
      <c r="B70" s="77" t="s">
        <v>685</v>
      </c>
      <c r="C70" s="46" t="s">
        <v>633</v>
      </c>
      <c r="D70" s="48" t="s">
        <v>396</v>
      </c>
      <c r="E70" s="49" t="str">
        <f t="shared" si="0"/>
        <v>6Q2</v>
      </c>
      <c r="F70" s="73"/>
    </row>
    <row r="71" spans="2:6" ht="96.75" customHeight="1">
      <c r="B71" s="77" t="s">
        <v>689</v>
      </c>
      <c r="C71" s="46" t="s">
        <v>688</v>
      </c>
      <c r="D71" s="51">
        <v>1300</v>
      </c>
      <c r="E71" s="49" t="str">
        <f t="shared" si="0"/>
        <v>6ZB</v>
      </c>
      <c r="F71" s="73"/>
    </row>
    <row r="72" spans="2:6" ht="69.95" customHeight="1">
      <c r="B72" s="61" t="s">
        <v>686</v>
      </c>
      <c r="C72" s="46" t="s">
        <v>296</v>
      </c>
      <c r="D72" s="48" t="s">
        <v>396</v>
      </c>
      <c r="E72" s="49" t="str">
        <f t="shared" si="0"/>
        <v>709</v>
      </c>
      <c r="F72" s="73"/>
    </row>
    <row r="73" spans="2:6" ht="69.95" customHeight="1">
      <c r="B73" s="61" t="s">
        <v>101</v>
      </c>
      <c r="C73" s="46">
        <v>718</v>
      </c>
      <c r="D73" s="51">
        <v>1000</v>
      </c>
      <c r="E73" s="49">
        <f t="shared" si="0"/>
        <v>718</v>
      </c>
      <c r="F73" s="74" t="s">
        <v>714</v>
      </c>
    </row>
    <row r="74" spans="2:6" ht="69.95" customHeight="1">
      <c r="B74" s="61" t="s">
        <v>125</v>
      </c>
      <c r="C74" s="46">
        <v>732</v>
      </c>
      <c r="D74" s="51">
        <v>1200</v>
      </c>
      <c r="E74" s="49">
        <f t="shared" si="0"/>
        <v>732</v>
      </c>
      <c r="F74" s="74" t="s">
        <v>846</v>
      </c>
    </row>
    <row r="75" spans="2:6" ht="69.95" customHeight="1">
      <c r="B75" s="61" t="s">
        <v>687</v>
      </c>
      <c r="C75" s="46">
        <v>823</v>
      </c>
      <c r="D75" s="48" t="s">
        <v>396</v>
      </c>
      <c r="E75" s="49">
        <f t="shared" si="0"/>
        <v>823</v>
      </c>
      <c r="F75" s="73"/>
    </row>
    <row r="76" spans="2:6" ht="69.95" customHeight="1">
      <c r="B76" s="61" t="s">
        <v>352</v>
      </c>
      <c r="C76" s="46" t="s">
        <v>301</v>
      </c>
      <c r="D76" s="48" t="s">
        <v>396</v>
      </c>
      <c r="E76" s="49" t="str">
        <f t="shared" si="0"/>
        <v>923</v>
      </c>
      <c r="F76" s="73"/>
    </row>
    <row r="77" spans="2:6" ht="69.95" customHeight="1">
      <c r="B77" s="61" t="s">
        <v>130</v>
      </c>
      <c r="C77" s="46">
        <v>926</v>
      </c>
      <c r="D77" s="51">
        <v>380</v>
      </c>
      <c r="E77" s="49">
        <f t="shared" si="0"/>
        <v>926</v>
      </c>
      <c r="F77" s="73"/>
    </row>
    <row r="78" spans="2:6" ht="69.95" customHeight="1">
      <c r="B78" s="61" t="s">
        <v>132</v>
      </c>
      <c r="C78" s="46" t="s">
        <v>131</v>
      </c>
      <c r="D78" s="48" t="s">
        <v>396</v>
      </c>
      <c r="E78" s="49" t="str">
        <f t="shared" si="0"/>
        <v>976</v>
      </c>
      <c r="F78" s="73"/>
    </row>
    <row r="79" spans="2:6" ht="69.95" customHeight="1">
      <c r="B79" s="126" t="s">
        <v>135</v>
      </c>
      <c r="C79" s="127" t="s">
        <v>134</v>
      </c>
      <c r="D79" s="128" t="s">
        <v>396</v>
      </c>
      <c r="E79" s="49" t="str">
        <f t="shared" si="0"/>
        <v>989</v>
      </c>
      <c r="F79" s="130"/>
    </row>
    <row r="80" spans="2:6" s="254" customFormat="1" ht="69.95" customHeight="1">
      <c r="B80" s="337" t="s">
        <v>350</v>
      </c>
      <c r="C80" s="337"/>
      <c r="D80" s="337"/>
      <c r="E80" s="337"/>
      <c r="F80" s="337"/>
    </row>
    <row r="81" spans="2:6" s="254" customFormat="1" ht="69.95" customHeight="1">
      <c r="B81" s="131" t="s">
        <v>317</v>
      </c>
      <c r="C81" s="46">
        <v>420</v>
      </c>
      <c r="D81" s="128" t="s">
        <v>396</v>
      </c>
      <c r="E81" s="49">
        <f t="shared" ref="E81:E82" si="1">C81</f>
        <v>420</v>
      </c>
      <c r="F81" s="73"/>
    </row>
    <row r="82" spans="2:6" s="254" customFormat="1" ht="69.95" customHeight="1">
      <c r="B82" s="61" t="s">
        <v>318</v>
      </c>
      <c r="C82" s="46">
        <v>421</v>
      </c>
      <c r="D82" s="51">
        <v>500</v>
      </c>
      <c r="E82" s="49">
        <f t="shared" si="1"/>
        <v>421</v>
      </c>
      <c r="F82" s="73"/>
    </row>
    <row r="83" spans="2:6" ht="69.95" customHeight="1">
      <c r="B83" s="61" t="s">
        <v>321</v>
      </c>
      <c r="C83" s="46">
        <v>433</v>
      </c>
      <c r="D83" s="51">
        <v>500</v>
      </c>
      <c r="E83" s="49">
        <f>C83</f>
        <v>433</v>
      </c>
      <c r="F83" s="73"/>
    </row>
    <row r="84" spans="2:6" ht="69.95" customHeight="1">
      <c r="B84" s="61" t="s">
        <v>137</v>
      </c>
      <c r="C84" s="46">
        <v>435</v>
      </c>
      <c r="D84" s="51">
        <v>990</v>
      </c>
      <c r="E84" s="49">
        <f>C84</f>
        <v>435</v>
      </c>
      <c r="F84" s="73"/>
    </row>
    <row r="85" spans="2:6" ht="69.95" customHeight="1">
      <c r="B85" s="61" t="s">
        <v>712</v>
      </c>
      <c r="C85" s="46" t="s">
        <v>507</v>
      </c>
      <c r="D85" s="51">
        <v>990</v>
      </c>
      <c r="E85" s="49" t="str">
        <f>C85</f>
        <v>4AY</v>
      </c>
      <c r="F85" s="73"/>
    </row>
    <row r="86" spans="2:6" ht="69.95" customHeight="1">
      <c r="B86" s="61" t="s">
        <v>136</v>
      </c>
      <c r="C86" s="46">
        <v>439</v>
      </c>
      <c r="D86" s="51">
        <v>990</v>
      </c>
      <c r="E86" s="49">
        <f>C86</f>
        <v>439</v>
      </c>
      <c r="F86" s="73"/>
    </row>
    <row r="87" spans="2:6" ht="69.95" customHeight="1">
      <c r="B87" s="61" t="s">
        <v>713</v>
      </c>
      <c r="C87" s="46" t="s">
        <v>253</v>
      </c>
      <c r="D87" s="51">
        <v>990</v>
      </c>
      <c r="E87" s="49" t="str">
        <f>C87</f>
        <v>55E</v>
      </c>
      <c r="F87" s="73"/>
    </row>
    <row r="88" spans="2:6" s="254" customFormat="1" ht="69.95" customHeight="1">
      <c r="B88" s="337" t="s">
        <v>351</v>
      </c>
      <c r="C88" s="337"/>
      <c r="D88" s="337"/>
      <c r="E88" s="337"/>
      <c r="F88" s="337"/>
    </row>
    <row r="89" spans="2:6" s="254" customFormat="1" ht="244.5" customHeight="1">
      <c r="B89" s="255" t="s">
        <v>848</v>
      </c>
      <c r="C89" s="46" t="s">
        <v>721</v>
      </c>
      <c r="D89" s="51">
        <v>3690</v>
      </c>
      <c r="E89" s="49" t="str">
        <f>C89</f>
        <v>7D7</v>
      </c>
      <c r="F89" s="74" t="s">
        <v>849</v>
      </c>
    </row>
    <row r="90" spans="2:6" ht="213" customHeight="1">
      <c r="B90" s="255" t="s">
        <v>717</v>
      </c>
      <c r="C90" s="46" t="s">
        <v>716</v>
      </c>
      <c r="D90" s="51">
        <v>1890</v>
      </c>
      <c r="E90" s="49" t="str">
        <f>C90</f>
        <v>7D9</v>
      </c>
      <c r="F90" s="74" t="s">
        <v>718</v>
      </c>
    </row>
    <row r="91" spans="2:6" ht="129.75" customHeight="1">
      <c r="B91" s="255" t="s">
        <v>727</v>
      </c>
      <c r="C91" s="46" t="s">
        <v>725</v>
      </c>
      <c r="D91" s="51">
        <v>3900</v>
      </c>
      <c r="E91" s="49" t="str">
        <f>C91</f>
        <v>7DC</v>
      </c>
      <c r="F91" s="74"/>
    </row>
    <row r="92" spans="2:6" s="254" customFormat="1" ht="69.95" customHeight="1">
      <c r="B92" s="337" t="s">
        <v>326</v>
      </c>
      <c r="C92" s="337"/>
      <c r="D92" s="337"/>
      <c r="E92" s="337"/>
      <c r="F92" s="337"/>
    </row>
    <row r="93" spans="2:6" s="254" customFormat="1" ht="69.95" customHeight="1">
      <c r="B93" s="61" t="s">
        <v>699</v>
      </c>
      <c r="C93" s="46" t="s">
        <v>698</v>
      </c>
      <c r="D93" s="51">
        <v>680</v>
      </c>
      <c r="E93" s="49" t="str">
        <f t="shared" ref="E93:E102" si="2">C93</f>
        <v>4H5</v>
      </c>
      <c r="F93" s="73"/>
    </row>
    <row r="94" spans="2:6" s="254" customFormat="1" ht="69.95" customHeight="1">
      <c r="B94" s="61" t="s">
        <v>697</v>
      </c>
      <c r="C94" s="46" t="s">
        <v>696</v>
      </c>
      <c r="D94" s="51">
        <v>680</v>
      </c>
      <c r="E94" s="49" t="str">
        <f t="shared" si="2"/>
        <v>4SA</v>
      </c>
      <c r="F94" s="73"/>
    </row>
    <row r="95" spans="2:6" ht="69.95" customHeight="1">
      <c r="B95" s="61" t="s">
        <v>4</v>
      </c>
      <c r="C95" s="46" t="s">
        <v>251</v>
      </c>
      <c r="D95" s="51">
        <v>380</v>
      </c>
      <c r="E95" s="49" t="str">
        <f t="shared" si="2"/>
        <v>5B2</v>
      </c>
      <c r="F95" s="73"/>
    </row>
    <row r="96" spans="2:6" ht="69.95" customHeight="1">
      <c r="B96" s="61" t="s">
        <v>5</v>
      </c>
      <c r="C96" s="46" t="s">
        <v>374</v>
      </c>
      <c r="D96" s="51">
        <v>380</v>
      </c>
      <c r="E96" s="49" t="str">
        <f t="shared" si="2"/>
        <v>5CA</v>
      </c>
      <c r="F96" s="73"/>
    </row>
    <row r="97" spans="2:6" ht="69.95" customHeight="1">
      <c r="B97" s="61" t="s">
        <v>7</v>
      </c>
      <c r="C97" s="46" t="s">
        <v>375</v>
      </c>
      <c r="D97" s="51">
        <v>680</v>
      </c>
      <c r="E97" s="49" t="str">
        <f t="shared" si="2"/>
        <v>5CC</v>
      </c>
      <c r="F97" s="73"/>
    </row>
    <row r="98" spans="2:6" ht="69.95" customHeight="1">
      <c r="B98" s="61" t="s">
        <v>9</v>
      </c>
      <c r="C98" s="46" t="s">
        <v>8</v>
      </c>
      <c r="D98" s="51">
        <v>680</v>
      </c>
      <c r="E98" s="49" t="str">
        <f t="shared" si="2"/>
        <v>5CD</v>
      </c>
      <c r="F98" s="73"/>
    </row>
    <row r="99" spans="2:6" ht="69.95" customHeight="1">
      <c r="B99" s="61" t="s">
        <v>163</v>
      </c>
      <c r="C99" s="46" t="s">
        <v>376</v>
      </c>
      <c r="D99" s="51">
        <v>0</v>
      </c>
      <c r="E99" s="49" t="str">
        <f t="shared" si="2"/>
        <v>5CF</v>
      </c>
      <c r="F99" s="73"/>
    </row>
    <row r="100" spans="2:6" ht="69.95" customHeight="1">
      <c r="B100" s="61" t="s">
        <v>700</v>
      </c>
      <c r="C100" s="46" t="s">
        <v>380</v>
      </c>
      <c r="D100" s="51">
        <v>680</v>
      </c>
      <c r="E100" s="49" t="str">
        <f t="shared" si="2"/>
        <v>5DN</v>
      </c>
      <c r="F100" s="73"/>
    </row>
    <row r="101" spans="2:6" ht="69.95" customHeight="1">
      <c r="B101" s="61" t="s">
        <v>701</v>
      </c>
      <c r="C101" s="46" t="s">
        <v>644</v>
      </c>
      <c r="D101" s="51">
        <v>680</v>
      </c>
      <c r="E101" s="49" t="str">
        <f t="shared" si="2"/>
        <v>5DP</v>
      </c>
      <c r="F101" s="73"/>
    </row>
    <row r="102" spans="2:6" ht="69.95" customHeight="1">
      <c r="B102" s="61" t="s">
        <v>12</v>
      </c>
      <c r="C102" s="46" t="s">
        <v>291</v>
      </c>
      <c r="D102" s="51">
        <v>680</v>
      </c>
      <c r="E102" s="49" t="str">
        <f t="shared" si="2"/>
        <v>58B</v>
      </c>
      <c r="F102" s="73"/>
    </row>
    <row r="103" spans="2:6" ht="69.95" customHeight="1">
      <c r="B103" s="61" t="s">
        <v>6</v>
      </c>
      <c r="C103" s="46" t="s">
        <v>259</v>
      </c>
      <c r="D103" s="51">
        <v>680</v>
      </c>
      <c r="E103" s="49" t="str">
        <f>C103</f>
        <v>210</v>
      </c>
      <c r="F103" s="73"/>
    </row>
    <row r="104" spans="2:6" ht="69.95" customHeight="1" thickBot="1">
      <c r="B104" s="61" t="s">
        <v>10</v>
      </c>
      <c r="C104" s="46" t="s">
        <v>265</v>
      </c>
      <c r="D104" s="51">
        <v>3000</v>
      </c>
      <c r="E104" s="49" t="str">
        <f>C104</f>
        <v>270</v>
      </c>
      <c r="F104" s="73"/>
    </row>
    <row r="105" spans="2:6" s="254" customFormat="1" ht="44.25" customHeight="1">
      <c r="B105" s="38" t="s">
        <v>405</v>
      </c>
      <c r="C105" s="39"/>
      <c r="D105" s="39"/>
      <c r="E105" s="27"/>
      <c r="F105" s="35"/>
    </row>
    <row r="106" spans="2:6" s="254" customFormat="1" ht="30.75" thickBot="1">
      <c r="B106" s="28" t="s">
        <v>413</v>
      </c>
      <c r="C106" s="29"/>
      <c r="D106" s="29"/>
      <c r="E106" s="36"/>
      <c r="F106" s="37"/>
    </row>
    <row r="107" spans="2:6" ht="15"/>
    <row r="108" spans="2:6" ht="15"/>
    <row r="109" spans="2:6" ht="15"/>
    <row r="110" spans="2:6" ht="15"/>
    <row r="111" spans="2:6" ht="15"/>
    <row r="112" spans="2:6"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sheetData>
  <mergeCells count="9">
    <mergeCell ref="B80:F80"/>
    <mergeCell ref="B88:F88"/>
    <mergeCell ref="B92:F92"/>
    <mergeCell ref="B7:C7"/>
    <mergeCell ref="E7:F7"/>
    <mergeCell ref="B1:C5"/>
    <mergeCell ref="E1:F5"/>
    <mergeCell ref="B6:C6"/>
    <mergeCell ref="E6:F6"/>
  </mergeCells>
  <conditionalFormatting sqref="D6 D9:D15 D57:D61 D70 D78:D79 D72 D95:D104 D29:D33 D75:D76 D66:D68 D35:D51 D53:D55 D17:D27">
    <cfRule type="cellIs" dxfId="61" priority="26" stopIfTrue="1" operator="equal">
      <formula>"?"</formula>
    </cfRule>
  </conditionalFormatting>
  <conditionalFormatting sqref="D34">
    <cfRule type="cellIs" dxfId="60" priority="25" stopIfTrue="1" operator="equal">
      <formula>"?"</formula>
    </cfRule>
  </conditionalFormatting>
  <conditionalFormatting sqref="D82">
    <cfRule type="cellIs" dxfId="59" priority="24" stopIfTrue="1" operator="equal">
      <formula>"?"</formula>
    </cfRule>
  </conditionalFormatting>
  <conditionalFormatting sqref="D83">
    <cfRule type="cellIs" dxfId="58" priority="23" stopIfTrue="1" operator="equal">
      <formula>"?"</formula>
    </cfRule>
  </conditionalFormatting>
  <conditionalFormatting sqref="D91">
    <cfRule type="cellIs" dxfId="57" priority="22" stopIfTrue="1" operator="equal">
      <formula>"?"</formula>
    </cfRule>
  </conditionalFormatting>
  <conditionalFormatting sqref="D94">
    <cfRule type="cellIs" dxfId="56" priority="21" stopIfTrue="1" operator="equal">
      <formula>"?"</formula>
    </cfRule>
  </conditionalFormatting>
  <conditionalFormatting sqref="D93">
    <cfRule type="cellIs" dxfId="55" priority="20" stopIfTrue="1" operator="equal">
      <formula>"?"</formula>
    </cfRule>
  </conditionalFormatting>
  <conditionalFormatting sqref="D56">
    <cfRule type="cellIs" dxfId="54" priority="19" stopIfTrue="1" operator="equal">
      <formula>"?"</formula>
    </cfRule>
  </conditionalFormatting>
  <conditionalFormatting sqref="D62">
    <cfRule type="cellIs" dxfId="53" priority="18" stopIfTrue="1" operator="equal">
      <formula>"?"</formula>
    </cfRule>
  </conditionalFormatting>
  <conditionalFormatting sqref="D63">
    <cfRule type="cellIs" dxfId="52" priority="17" stopIfTrue="1" operator="equal">
      <formula>"?"</formula>
    </cfRule>
  </conditionalFormatting>
  <conditionalFormatting sqref="D65">
    <cfRule type="cellIs" dxfId="51" priority="16" stopIfTrue="1" operator="equal">
      <formula>"?"</formula>
    </cfRule>
  </conditionalFormatting>
  <conditionalFormatting sqref="D69">
    <cfRule type="cellIs" dxfId="50" priority="15" stopIfTrue="1" operator="equal">
      <formula>"?"</formula>
    </cfRule>
  </conditionalFormatting>
  <conditionalFormatting sqref="D71">
    <cfRule type="cellIs" dxfId="49" priority="14" stopIfTrue="1" operator="equal">
      <formula>"?"</formula>
    </cfRule>
  </conditionalFormatting>
  <conditionalFormatting sqref="D73:D74">
    <cfRule type="cellIs" dxfId="48" priority="13" stopIfTrue="1" operator="equal">
      <formula>"?"</formula>
    </cfRule>
  </conditionalFormatting>
  <conditionalFormatting sqref="D77">
    <cfRule type="cellIs" dxfId="47" priority="12" stopIfTrue="1" operator="equal">
      <formula>"?"</formula>
    </cfRule>
  </conditionalFormatting>
  <conditionalFormatting sqref="D16">
    <cfRule type="cellIs" dxfId="46" priority="11" stopIfTrue="1" operator="equal">
      <formula>"?"</formula>
    </cfRule>
  </conditionalFormatting>
  <conditionalFormatting sqref="D28">
    <cfRule type="cellIs" dxfId="45" priority="10" stopIfTrue="1" operator="equal">
      <formula>"?"</formula>
    </cfRule>
  </conditionalFormatting>
  <conditionalFormatting sqref="D81">
    <cfRule type="cellIs" dxfId="44" priority="9" stopIfTrue="1" operator="equal">
      <formula>"?"</formula>
    </cfRule>
  </conditionalFormatting>
  <conditionalFormatting sqref="D84">
    <cfRule type="cellIs" dxfId="43" priority="8" stopIfTrue="1" operator="equal">
      <formula>"?"</formula>
    </cfRule>
  </conditionalFormatting>
  <conditionalFormatting sqref="D86">
    <cfRule type="cellIs" dxfId="42" priority="7" stopIfTrue="1" operator="equal">
      <formula>"?"</formula>
    </cfRule>
  </conditionalFormatting>
  <conditionalFormatting sqref="D85">
    <cfRule type="cellIs" dxfId="41" priority="6" stopIfTrue="1" operator="equal">
      <formula>"?"</formula>
    </cfRule>
  </conditionalFormatting>
  <conditionalFormatting sqref="D87">
    <cfRule type="cellIs" dxfId="40" priority="5" stopIfTrue="1" operator="equal">
      <formula>"?"</formula>
    </cfRule>
  </conditionalFormatting>
  <conditionalFormatting sqref="D90">
    <cfRule type="cellIs" dxfId="39" priority="4" stopIfTrue="1" operator="equal">
      <formula>"?"</formula>
    </cfRule>
  </conditionalFormatting>
  <conditionalFormatting sqref="D89">
    <cfRule type="cellIs" dxfId="38" priority="3" stopIfTrue="1" operator="equal">
      <formula>"?"</formula>
    </cfRule>
  </conditionalFormatting>
  <conditionalFormatting sqref="D64">
    <cfRule type="cellIs" dxfId="37" priority="2" stopIfTrue="1" operator="equal">
      <formula>"?"</formula>
    </cfRule>
  </conditionalFormatting>
  <conditionalFormatting sqref="D52">
    <cfRule type="cellIs" dxfId="36"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7" fitToHeight="2"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K28" sqref="K28"/>
    </sheetView>
  </sheetViews>
  <sheetFormatPr defaultRowHeight="12.7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5"/>
  <sheetViews>
    <sheetView tabSelected="1" view="pageBreakPreview" topLeftCell="B1" zoomScale="27" zoomScaleNormal="100" workbookViewId="0">
      <selection activeCell="D9" sqref="D9"/>
    </sheetView>
  </sheetViews>
  <sheetFormatPr defaultColWidth="28" defaultRowHeight="52.5" customHeight="1"/>
  <cols>
    <col min="1" max="1" width="15" style="23" hidden="1" customWidth="1"/>
    <col min="2" max="2" width="228" style="23" customWidth="1"/>
    <col min="3" max="3" width="21.42578125" style="23" customWidth="1"/>
    <col min="4" max="4" width="50.7109375" style="23" customWidth="1"/>
    <col min="5" max="5" width="20.5703125" style="23" customWidth="1"/>
    <col min="6" max="6" width="231.140625" style="23" customWidth="1"/>
    <col min="7" max="16384" width="28" style="23"/>
  </cols>
  <sheetData>
    <row r="1" spans="2:6" s="270" customFormat="1" ht="61.5" customHeight="1">
      <c r="B1" s="310" t="s">
        <v>777</v>
      </c>
      <c r="C1" s="311"/>
      <c r="D1" s="58" t="s">
        <v>772</v>
      </c>
      <c r="E1" s="314"/>
      <c r="F1" s="315"/>
    </row>
    <row r="2" spans="2:6" s="270" customFormat="1" ht="108" customHeight="1">
      <c r="B2" s="312"/>
      <c r="C2" s="313"/>
      <c r="D2" s="55" t="s">
        <v>773</v>
      </c>
      <c r="E2" s="316"/>
      <c r="F2" s="317"/>
    </row>
    <row r="3" spans="2:6" s="270" customFormat="1" ht="72" customHeight="1">
      <c r="B3" s="312"/>
      <c r="C3" s="313"/>
      <c r="D3" s="55">
        <v>1742</v>
      </c>
      <c r="E3" s="316"/>
      <c r="F3" s="317"/>
    </row>
    <row r="4" spans="2:6" s="270" customFormat="1" ht="105" customHeight="1">
      <c r="B4" s="312"/>
      <c r="C4" s="313"/>
      <c r="D4" s="55" t="s">
        <v>776</v>
      </c>
      <c r="E4" s="316"/>
      <c r="F4" s="317"/>
    </row>
    <row r="5" spans="2:6" s="270" customFormat="1" ht="61.5" customHeight="1">
      <c r="B5" s="312"/>
      <c r="C5" s="313"/>
      <c r="D5" s="56" t="s">
        <v>349</v>
      </c>
      <c r="E5" s="316"/>
      <c r="F5" s="317"/>
    </row>
    <row r="6" spans="2:6" s="41" customFormat="1" ht="69.75" customHeight="1">
      <c r="B6" s="318" t="s">
        <v>392</v>
      </c>
      <c r="C6" s="319"/>
      <c r="D6" s="42">
        <v>81700</v>
      </c>
      <c r="E6" s="320"/>
      <c r="F6" s="321"/>
    </row>
    <row r="7" spans="2:6" s="41" customFormat="1" ht="66.75" customHeight="1">
      <c r="B7" s="325" t="s">
        <v>204</v>
      </c>
      <c r="C7" s="326"/>
      <c r="D7" s="43" t="s">
        <v>775</v>
      </c>
      <c r="E7" s="320"/>
      <c r="F7" s="321"/>
    </row>
    <row r="8" spans="2:6" ht="60" customHeight="1">
      <c r="B8" s="59" t="s">
        <v>342</v>
      </c>
      <c r="C8" s="44" t="s">
        <v>394</v>
      </c>
      <c r="D8" s="45"/>
      <c r="E8" s="44" t="s">
        <v>394</v>
      </c>
      <c r="F8" s="60" t="s">
        <v>341</v>
      </c>
    </row>
    <row r="9" spans="2:6" ht="102.75" customHeight="1">
      <c r="B9" s="77" t="s">
        <v>821</v>
      </c>
      <c r="C9" s="46"/>
      <c r="D9" s="48" t="s">
        <v>396</v>
      </c>
      <c r="E9" s="49"/>
      <c r="F9" s="73"/>
    </row>
    <row r="10" spans="2:6" ht="81" customHeight="1">
      <c r="B10" s="61" t="s">
        <v>778</v>
      </c>
      <c r="C10" s="54" t="s">
        <v>395</v>
      </c>
      <c r="D10" s="48" t="s">
        <v>396</v>
      </c>
      <c r="E10" s="49" t="str">
        <f t="shared" ref="E10:E19" si="0">C10</f>
        <v>008</v>
      </c>
      <c r="F10" s="73"/>
    </row>
    <row r="11" spans="2:6" ht="81" customHeight="1">
      <c r="B11" s="61" t="s">
        <v>780</v>
      </c>
      <c r="C11" s="54" t="s">
        <v>779</v>
      </c>
      <c r="D11" s="48" t="s">
        <v>396</v>
      </c>
      <c r="E11" s="49" t="str">
        <f t="shared" si="0"/>
        <v>011</v>
      </c>
      <c r="F11" s="73"/>
    </row>
    <row r="12" spans="2:6" ht="81" customHeight="1">
      <c r="B12" s="61" t="s">
        <v>154</v>
      </c>
      <c r="C12" s="54" t="s">
        <v>399</v>
      </c>
      <c r="D12" s="48" t="s">
        <v>396</v>
      </c>
      <c r="E12" s="49" t="str">
        <f t="shared" si="0"/>
        <v>025</v>
      </c>
      <c r="F12" s="73"/>
    </row>
    <row r="13" spans="2:6" ht="81" customHeight="1">
      <c r="B13" s="61" t="s">
        <v>781</v>
      </c>
      <c r="C13" s="54" t="s">
        <v>255</v>
      </c>
      <c r="D13" s="48" t="s">
        <v>396</v>
      </c>
      <c r="E13" s="49" t="str">
        <f t="shared" si="0"/>
        <v>028</v>
      </c>
      <c r="F13" s="73"/>
    </row>
    <row r="14" spans="2:6" ht="91.5" customHeight="1">
      <c r="B14" s="77" t="s">
        <v>782</v>
      </c>
      <c r="C14" s="54" t="s">
        <v>400</v>
      </c>
      <c r="D14" s="48" t="s">
        <v>396</v>
      </c>
      <c r="E14" s="49" t="str">
        <f t="shared" si="0"/>
        <v>041</v>
      </c>
      <c r="F14" s="73"/>
    </row>
    <row r="15" spans="2:6" ht="81" customHeight="1">
      <c r="B15" s="61" t="s">
        <v>783</v>
      </c>
      <c r="C15" s="54" t="s">
        <v>784</v>
      </c>
      <c r="D15" s="48" t="s">
        <v>396</v>
      </c>
      <c r="E15" s="49" t="str">
        <f t="shared" si="0"/>
        <v>082</v>
      </c>
      <c r="F15" s="73"/>
    </row>
    <row r="16" spans="2:6" ht="81" customHeight="1">
      <c r="B16" s="61" t="s">
        <v>785</v>
      </c>
      <c r="C16" s="54">
        <v>141</v>
      </c>
      <c r="D16" s="143">
        <v>1500</v>
      </c>
      <c r="E16" s="49">
        <f t="shared" si="0"/>
        <v>141</v>
      </c>
      <c r="F16" s="73" t="s">
        <v>844</v>
      </c>
    </row>
    <row r="17" spans="2:6" ht="81" customHeight="1">
      <c r="B17" s="61" t="s">
        <v>786</v>
      </c>
      <c r="C17" s="54">
        <v>320</v>
      </c>
      <c r="D17" s="48" t="s">
        <v>396</v>
      </c>
      <c r="E17" s="49">
        <f t="shared" si="0"/>
        <v>320</v>
      </c>
      <c r="F17" s="73"/>
    </row>
    <row r="18" spans="2:6" ht="81" customHeight="1">
      <c r="B18" s="61" t="s">
        <v>787</v>
      </c>
      <c r="C18" s="54">
        <v>321</v>
      </c>
      <c r="D18" s="143">
        <v>600</v>
      </c>
      <c r="E18" s="49">
        <f t="shared" si="0"/>
        <v>321</v>
      </c>
      <c r="F18" s="73"/>
    </row>
    <row r="19" spans="2:6" ht="72.75" customHeight="1">
      <c r="B19" s="61" t="s">
        <v>681</v>
      </c>
      <c r="C19" s="54">
        <v>365</v>
      </c>
      <c r="D19" s="48" t="s">
        <v>396</v>
      </c>
      <c r="E19" s="49">
        <f t="shared" si="0"/>
        <v>365</v>
      </c>
      <c r="F19" s="73"/>
    </row>
    <row r="20" spans="2:6" ht="108.75" customHeight="1">
      <c r="B20" s="77" t="s">
        <v>836</v>
      </c>
      <c r="C20" s="46">
        <v>377</v>
      </c>
      <c r="D20" s="143">
        <v>1200</v>
      </c>
      <c r="E20" s="49">
        <f t="shared" ref="E20:E51" si="1">C20</f>
        <v>377</v>
      </c>
      <c r="F20" s="74"/>
    </row>
    <row r="21" spans="2:6" ht="69.95" customHeight="1">
      <c r="B21" s="61" t="s">
        <v>140</v>
      </c>
      <c r="C21" s="46">
        <v>388</v>
      </c>
      <c r="D21" s="143">
        <v>850</v>
      </c>
      <c r="E21" s="49">
        <f t="shared" si="1"/>
        <v>388</v>
      </c>
      <c r="F21" s="73" t="s">
        <v>840</v>
      </c>
    </row>
    <row r="22" spans="2:6" ht="66.75" customHeight="1">
      <c r="B22" s="61" t="s">
        <v>48</v>
      </c>
      <c r="C22" s="46">
        <v>392</v>
      </c>
      <c r="D22" s="48" t="s">
        <v>396</v>
      </c>
      <c r="E22" s="49">
        <f t="shared" si="1"/>
        <v>392</v>
      </c>
      <c r="F22" s="73"/>
    </row>
    <row r="23" spans="2:6" ht="69.95" customHeight="1">
      <c r="B23" s="61" t="s">
        <v>788</v>
      </c>
      <c r="C23" s="46">
        <v>396</v>
      </c>
      <c r="D23" s="48" t="s">
        <v>396</v>
      </c>
      <c r="E23" s="49">
        <f t="shared" si="1"/>
        <v>396</v>
      </c>
      <c r="F23" s="73"/>
    </row>
    <row r="24" spans="2:6" ht="100.5" customHeight="1">
      <c r="B24" s="77" t="s">
        <v>835</v>
      </c>
      <c r="C24" s="46">
        <v>407</v>
      </c>
      <c r="D24" s="48" t="s">
        <v>396</v>
      </c>
      <c r="E24" s="49">
        <f t="shared" si="1"/>
        <v>407</v>
      </c>
      <c r="F24" s="73"/>
    </row>
    <row r="25" spans="2:6" ht="69.95" customHeight="1">
      <c r="B25" s="61" t="s">
        <v>422</v>
      </c>
      <c r="C25" s="46">
        <v>416</v>
      </c>
      <c r="D25" s="143">
        <v>250</v>
      </c>
      <c r="E25" s="49">
        <f t="shared" si="1"/>
        <v>416</v>
      </c>
      <c r="F25" s="73"/>
    </row>
    <row r="26" spans="2:6" ht="69.95" customHeight="1">
      <c r="B26" s="61" t="s">
        <v>817</v>
      </c>
      <c r="C26" s="46" t="s">
        <v>818</v>
      </c>
      <c r="D26" s="48" t="s">
        <v>396</v>
      </c>
      <c r="E26" s="49" t="str">
        <f t="shared" si="1"/>
        <v>4GD</v>
      </c>
      <c r="F26" s="73"/>
    </row>
    <row r="27" spans="2:6" ht="69.95" customHeight="1">
      <c r="B27" s="61" t="s">
        <v>789</v>
      </c>
      <c r="C27" s="46" t="s">
        <v>41</v>
      </c>
      <c r="D27" s="48" t="s">
        <v>396</v>
      </c>
      <c r="E27" s="49" t="str">
        <f t="shared" si="1"/>
        <v>4GF</v>
      </c>
      <c r="F27" s="73"/>
    </row>
    <row r="28" spans="2:6" ht="69.95" customHeight="1">
      <c r="B28" s="61" t="s">
        <v>794</v>
      </c>
      <c r="C28" s="46" t="s">
        <v>385</v>
      </c>
      <c r="D28" s="143">
        <v>300</v>
      </c>
      <c r="E28" s="49" t="str">
        <f t="shared" si="1"/>
        <v>4SU</v>
      </c>
      <c r="F28" s="74"/>
    </row>
    <row r="29" spans="2:6" ht="69.95" customHeight="1">
      <c r="B29" s="61" t="s">
        <v>793</v>
      </c>
      <c r="C29" s="46" t="s">
        <v>791</v>
      </c>
      <c r="D29" s="143">
        <v>300</v>
      </c>
      <c r="E29" s="49" t="str">
        <f t="shared" si="1"/>
        <v>4TA</v>
      </c>
      <c r="F29" s="73"/>
    </row>
    <row r="30" spans="2:6" ht="69.95" customHeight="1">
      <c r="B30" s="61" t="s">
        <v>790</v>
      </c>
      <c r="C30" s="46" t="s">
        <v>792</v>
      </c>
      <c r="D30" s="143">
        <v>300</v>
      </c>
      <c r="E30" s="49" t="str">
        <f t="shared" si="1"/>
        <v>4TB</v>
      </c>
      <c r="F30" s="73"/>
    </row>
    <row r="31" spans="2:6" ht="69.95" customHeight="1">
      <c r="B31" s="61" t="s">
        <v>467</v>
      </c>
      <c r="C31" s="46" t="s">
        <v>466</v>
      </c>
      <c r="D31" s="143">
        <v>50</v>
      </c>
      <c r="E31" s="49" t="str">
        <f t="shared" si="1"/>
        <v>4YV</v>
      </c>
      <c r="F31" s="134" t="s">
        <v>841</v>
      </c>
    </row>
    <row r="32" spans="2:6" ht="69.95" customHeight="1">
      <c r="B32" s="61" t="s">
        <v>330</v>
      </c>
      <c r="C32" s="46">
        <v>500</v>
      </c>
      <c r="D32" s="48" t="s">
        <v>396</v>
      </c>
      <c r="E32" s="49">
        <f t="shared" si="1"/>
        <v>500</v>
      </c>
      <c r="F32" s="73"/>
    </row>
    <row r="33" spans="2:6" ht="69.95" customHeight="1">
      <c r="B33" s="61" t="s">
        <v>331</v>
      </c>
      <c r="C33" s="46">
        <v>502</v>
      </c>
      <c r="D33" s="48" t="s">
        <v>396</v>
      </c>
      <c r="E33" s="49">
        <f t="shared" si="1"/>
        <v>502</v>
      </c>
      <c r="F33" s="73"/>
    </row>
    <row r="34" spans="2:6" ht="69.95" customHeight="1">
      <c r="B34" s="61" t="s">
        <v>796</v>
      </c>
      <c r="C34" s="46" t="s">
        <v>795</v>
      </c>
      <c r="D34" s="143">
        <v>500</v>
      </c>
      <c r="E34" s="49" t="str">
        <f t="shared" si="1"/>
        <v>52Β</v>
      </c>
      <c r="F34" s="73"/>
    </row>
    <row r="35" spans="2:6" ht="69.95" customHeight="1">
      <c r="B35" s="61" t="s">
        <v>797</v>
      </c>
      <c r="C35" s="46" t="s">
        <v>562</v>
      </c>
      <c r="D35" s="143">
        <v>2000</v>
      </c>
      <c r="E35" s="49" t="str">
        <f t="shared" si="1"/>
        <v>52J</v>
      </c>
      <c r="F35" s="73"/>
    </row>
    <row r="36" spans="2:6" ht="69.95" customHeight="1">
      <c r="B36" s="61" t="s">
        <v>798</v>
      </c>
      <c r="C36" s="46">
        <v>553</v>
      </c>
      <c r="D36" s="48" t="s">
        <v>396</v>
      </c>
      <c r="E36" s="49">
        <f t="shared" si="1"/>
        <v>553</v>
      </c>
      <c r="F36" s="73"/>
    </row>
    <row r="37" spans="2:6" ht="100.5" customHeight="1">
      <c r="B37" s="77" t="s">
        <v>800</v>
      </c>
      <c r="C37" s="46" t="s">
        <v>799</v>
      </c>
      <c r="D37" s="48" t="s">
        <v>396</v>
      </c>
      <c r="E37" s="49" t="str">
        <f t="shared" si="1"/>
        <v>5EN</v>
      </c>
      <c r="F37" s="73"/>
    </row>
    <row r="38" spans="2:6" ht="72.75" customHeight="1">
      <c r="B38" s="77" t="s">
        <v>801</v>
      </c>
      <c r="C38" s="46" t="s">
        <v>175</v>
      </c>
      <c r="D38" s="143">
        <v>1800</v>
      </c>
      <c r="E38" s="49" t="str">
        <f t="shared" si="1"/>
        <v>5IF</v>
      </c>
      <c r="F38" s="73" t="s">
        <v>842</v>
      </c>
    </row>
    <row r="39" spans="2:6" ht="69.95" customHeight="1">
      <c r="B39" s="61" t="s">
        <v>803</v>
      </c>
      <c r="C39" s="46" t="s">
        <v>802</v>
      </c>
      <c r="D39" s="143">
        <v>300</v>
      </c>
      <c r="E39" s="49" t="str">
        <f t="shared" si="1"/>
        <v>5J3</v>
      </c>
      <c r="F39" s="73" t="s">
        <v>843</v>
      </c>
    </row>
    <row r="40" spans="2:6" ht="69.95" customHeight="1">
      <c r="B40" s="61" t="s">
        <v>805</v>
      </c>
      <c r="C40" s="46" t="s">
        <v>804</v>
      </c>
      <c r="D40" s="143">
        <v>250</v>
      </c>
      <c r="E40" s="49" t="str">
        <f t="shared" si="1"/>
        <v>5WL</v>
      </c>
      <c r="F40" s="73"/>
    </row>
    <row r="41" spans="2:6" ht="69.95" customHeight="1">
      <c r="B41" s="61" t="s">
        <v>807</v>
      </c>
      <c r="C41" s="46" t="s">
        <v>806</v>
      </c>
      <c r="D41" s="143">
        <v>50</v>
      </c>
      <c r="E41" s="49" t="str">
        <f t="shared" si="1"/>
        <v>5WQ</v>
      </c>
      <c r="F41" s="73"/>
    </row>
    <row r="42" spans="2:6" ht="69.95" customHeight="1">
      <c r="B42" s="126" t="s">
        <v>808</v>
      </c>
      <c r="C42" s="127">
        <v>665</v>
      </c>
      <c r="D42" s="128" t="s">
        <v>396</v>
      </c>
      <c r="E42" s="49">
        <f t="shared" si="1"/>
        <v>665</v>
      </c>
      <c r="F42" s="130"/>
    </row>
    <row r="43" spans="2:6" ht="69.95" customHeight="1">
      <c r="B43" s="61" t="s">
        <v>101</v>
      </c>
      <c r="C43" s="46">
        <v>718</v>
      </c>
      <c r="D43" s="143">
        <v>500</v>
      </c>
      <c r="E43" s="49">
        <f t="shared" si="1"/>
        <v>718</v>
      </c>
      <c r="F43" s="74"/>
    </row>
    <row r="44" spans="2:6" ht="69.95" customHeight="1">
      <c r="B44" s="61" t="s">
        <v>809</v>
      </c>
      <c r="C44" s="46">
        <v>728</v>
      </c>
      <c r="D44" s="143">
        <v>1500</v>
      </c>
      <c r="E44" s="49">
        <f t="shared" si="1"/>
        <v>728</v>
      </c>
      <c r="F44" s="73"/>
    </row>
    <row r="45" spans="2:6" ht="69.95" customHeight="1">
      <c r="B45" s="61" t="s">
        <v>810</v>
      </c>
      <c r="C45" s="46">
        <v>732</v>
      </c>
      <c r="D45" s="143">
        <v>1500</v>
      </c>
      <c r="E45" s="49">
        <f t="shared" si="1"/>
        <v>732</v>
      </c>
      <c r="F45" s="73"/>
    </row>
    <row r="46" spans="2:6" ht="69.95" customHeight="1">
      <c r="B46" s="61" t="s">
        <v>812</v>
      </c>
      <c r="C46" s="46" t="s">
        <v>811</v>
      </c>
      <c r="D46" s="143">
        <v>1200</v>
      </c>
      <c r="E46" s="49" t="str">
        <f t="shared" si="1"/>
        <v>74M</v>
      </c>
      <c r="F46" s="73"/>
    </row>
    <row r="47" spans="2:6" ht="69.95" customHeight="1">
      <c r="B47" s="61" t="s">
        <v>813</v>
      </c>
      <c r="C47" s="46">
        <v>775</v>
      </c>
      <c r="D47" s="143">
        <v>250</v>
      </c>
      <c r="E47" s="49">
        <f t="shared" si="1"/>
        <v>775</v>
      </c>
      <c r="F47" s="73"/>
    </row>
    <row r="48" spans="2:6" ht="69.95" customHeight="1">
      <c r="B48" s="61" t="s">
        <v>352</v>
      </c>
      <c r="C48" s="46" t="s">
        <v>301</v>
      </c>
      <c r="D48" s="143">
        <v>400</v>
      </c>
      <c r="E48" s="49" t="str">
        <f t="shared" si="1"/>
        <v>923</v>
      </c>
      <c r="F48" s="73"/>
    </row>
    <row r="49" spans="2:7" ht="69.95" customHeight="1">
      <c r="B49" s="61" t="s">
        <v>814</v>
      </c>
      <c r="C49" s="46">
        <v>947</v>
      </c>
      <c r="D49" s="143">
        <v>500</v>
      </c>
      <c r="E49" s="49">
        <f t="shared" si="1"/>
        <v>947</v>
      </c>
      <c r="F49" s="73"/>
    </row>
    <row r="50" spans="2:7" ht="69.95" customHeight="1">
      <c r="B50" s="61" t="s">
        <v>816</v>
      </c>
      <c r="C50" s="46" t="s">
        <v>815</v>
      </c>
      <c r="D50" s="48" t="s">
        <v>396</v>
      </c>
      <c r="E50" s="49" t="str">
        <f t="shared" si="1"/>
        <v>XEB</v>
      </c>
      <c r="F50" s="73"/>
    </row>
    <row r="51" spans="2:7" ht="84" customHeight="1">
      <c r="B51" s="77" t="s">
        <v>820</v>
      </c>
      <c r="C51" s="46" t="s">
        <v>819</v>
      </c>
      <c r="D51" s="143">
        <v>400</v>
      </c>
      <c r="E51" s="49" t="str">
        <f t="shared" si="1"/>
        <v>XSQ</v>
      </c>
      <c r="F51" s="73"/>
    </row>
    <row r="52" spans="2:7" s="270" customFormat="1" ht="69.95" customHeight="1">
      <c r="B52" s="337" t="s">
        <v>350</v>
      </c>
      <c r="C52" s="337"/>
      <c r="D52" s="337"/>
      <c r="E52" s="337"/>
      <c r="F52" s="337"/>
    </row>
    <row r="53" spans="2:7" ht="81" customHeight="1">
      <c r="B53" s="61" t="s">
        <v>822</v>
      </c>
      <c r="C53" s="46">
        <v>431</v>
      </c>
      <c r="D53" s="48" t="s">
        <v>396</v>
      </c>
      <c r="E53" s="49">
        <f>C53</f>
        <v>431</v>
      </c>
      <c r="F53" s="73"/>
    </row>
    <row r="54" spans="2:7" ht="78" customHeight="1">
      <c r="B54" s="61" t="s">
        <v>823</v>
      </c>
      <c r="C54" s="46">
        <v>433</v>
      </c>
      <c r="D54" s="143">
        <v>400</v>
      </c>
      <c r="E54" s="49">
        <f>C54</f>
        <v>433</v>
      </c>
      <c r="F54" s="73"/>
    </row>
    <row r="55" spans="2:7" ht="81" customHeight="1">
      <c r="B55" s="61" t="s">
        <v>824</v>
      </c>
      <c r="C55" s="46">
        <v>421</v>
      </c>
      <c r="D55" s="143">
        <v>1000</v>
      </c>
      <c r="E55" s="49">
        <f>C55</f>
        <v>421</v>
      </c>
      <c r="F55" s="73"/>
    </row>
    <row r="56" spans="2:7" s="270" customFormat="1" ht="69.95" customHeight="1">
      <c r="B56" s="337" t="s">
        <v>351</v>
      </c>
      <c r="C56" s="337"/>
      <c r="D56" s="337"/>
      <c r="E56" s="337"/>
      <c r="F56" s="337"/>
    </row>
    <row r="57" spans="2:7" s="270" customFormat="1" ht="119.25" customHeight="1">
      <c r="B57" s="255" t="s">
        <v>837</v>
      </c>
      <c r="C57" s="46" t="s">
        <v>825</v>
      </c>
      <c r="D57" s="143">
        <v>4100</v>
      </c>
      <c r="E57" s="49" t="str">
        <f>C57</f>
        <v>7FK</v>
      </c>
      <c r="F57" s="74"/>
    </row>
    <row r="58" spans="2:7" s="270" customFormat="1" ht="96.75" customHeight="1">
      <c r="B58" s="255" t="s">
        <v>847</v>
      </c>
      <c r="C58" s="46" t="s">
        <v>850</v>
      </c>
      <c r="D58" s="143">
        <v>4600</v>
      </c>
      <c r="E58" s="49" t="str">
        <f>C58</f>
        <v>7FL</v>
      </c>
      <c r="F58" s="74"/>
    </row>
    <row r="59" spans="2:7" s="270" customFormat="1" ht="69.95" customHeight="1">
      <c r="B59" s="337" t="s">
        <v>326</v>
      </c>
      <c r="C59" s="337"/>
      <c r="D59" s="337"/>
      <c r="E59" s="337"/>
      <c r="F59" s="337"/>
    </row>
    <row r="60" spans="2:7" ht="69.95" customHeight="1">
      <c r="B60" s="61" t="s">
        <v>826</v>
      </c>
      <c r="C60" s="46" t="s">
        <v>259</v>
      </c>
      <c r="D60" s="51">
        <v>900</v>
      </c>
      <c r="E60" s="49" t="str">
        <f>C60</f>
        <v>210</v>
      </c>
      <c r="F60" s="73"/>
      <c r="G60" s="270"/>
    </row>
    <row r="61" spans="2:7" ht="69.95" customHeight="1">
      <c r="B61" s="61" t="s">
        <v>828</v>
      </c>
      <c r="C61" s="46" t="s">
        <v>374</v>
      </c>
      <c r="D61" s="51">
        <v>500</v>
      </c>
      <c r="E61" s="49" t="str">
        <f t="shared" ref="E61:E63" si="2">C61</f>
        <v>5CA</v>
      </c>
      <c r="F61" s="73"/>
      <c r="G61" s="270"/>
    </row>
    <row r="62" spans="2:7" ht="69.95" customHeight="1">
      <c r="B62" s="61" t="s">
        <v>163</v>
      </c>
      <c r="C62" s="46" t="s">
        <v>827</v>
      </c>
      <c r="D62" s="51">
        <v>0</v>
      </c>
      <c r="E62" s="49" t="str">
        <f t="shared" si="2"/>
        <v>5CΒ</v>
      </c>
      <c r="F62" s="73"/>
      <c r="G62" s="270"/>
    </row>
    <row r="63" spans="2:7" ht="92.25" customHeight="1">
      <c r="B63" s="77" t="s">
        <v>830</v>
      </c>
      <c r="C63" s="46" t="s">
        <v>829</v>
      </c>
      <c r="D63" s="51">
        <v>2500</v>
      </c>
      <c r="E63" s="49" t="str">
        <f t="shared" si="2"/>
        <v>5JQ</v>
      </c>
      <c r="F63" s="73"/>
      <c r="G63" s="270"/>
    </row>
    <row r="64" spans="2:7" ht="69.95" customHeight="1">
      <c r="B64" s="61" t="s">
        <v>832</v>
      </c>
      <c r="C64" s="46" t="s">
        <v>831</v>
      </c>
      <c r="D64" s="51">
        <v>2500</v>
      </c>
      <c r="E64" s="49" t="str">
        <f t="shared" ref="E64:E65" si="3">C64</f>
        <v>6FW</v>
      </c>
      <c r="F64" s="73"/>
      <c r="G64" s="270"/>
    </row>
    <row r="65" spans="2:7" ht="69.95" customHeight="1" thickBot="1">
      <c r="B65" s="61" t="s">
        <v>834</v>
      </c>
      <c r="C65" s="46" t="s">
        <v>833</v>
      </c>
      <c r="D65" s="51">
        <v>500</v>
      </c>
      <c r="E65" s="49" t="str">
        <f t="shared" si="3"/>
        <v>74F</v>
      </c>
      <c r="F65" s="73"/>
      <c r="G65" s="270"/>
    </row>
    <row r="66" spans="2:7" s="270" customFormat="1" ht="44.25" customHeight="1">
      <c r="B66" s="38" t="s">
        <v>405</v>
      </c>
      <c r="C66" s="39"/>
      <c r="D66" s="39"/>
      <c r="E66" s="27"/>
      <c r="F66" s="35"/>
    </row>
    <row r="67" spans="2:7" s="270" customFormat="1" ht="30.75" thickBot="1">
      <c r="B67" s="28" t="s">
        <v>413</v>
      </c>
      <c r="C67" s="29"/>
      <c r="D67" s="29"/>
      <c r="E67" s="36"/>
      <c r="F67" s="37"/>
    </row>
    <row r="68" spans="2:7" ht="15"/>
    <row r="69" spans="2:7" ht="15"/>
    <row r="70" spans="2:7" ht="15"/>
    <row r="71" spans="2:7" ht="15"/>
    <row r="72" spans="2:7" ht="15"/>
    <row r="73" spans="2:7" ht="15"/>
    <row r="74" spans="2:7" ht="15"/>
    <row r="75" spans="2:7" ht="15"/>
    <row r="76" spans="2:7" ht="15"/>
    <row r="77" spans="2:7" ht="15"/>
    <row r="78" spans="2:7" ht="15"/>
    <row r="79" spans="2:7" ht="15"/>
    <row r="80" spans="2:7"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sheetData>
  <mergeCells count="9">
    <mergeCell ref="B1:C5"/>
    <mergeCell ref="E1:F5"/>
    <mergeCell ref="B6:C6"/>
    <mergeCell ref="E6:F6"/>
    <mergeCell ref="B52:F52"/>
    <mergeCell ref="B56:F56"/>
    <mergeCell ref="B59:F59"/>
    <mergeCell ref="B7:C7"/>
    <mergeCell ref="E7:F7"/>
  </mergeCells>
  <conditionalFormatting sqref="D6 D10">
    <cfRule type="cellIs" dxfId="35" priority="63" stopIfTrue="1" operator="equal">
      <formula>"?"</formula>
    </cfRule>
  </conditionalFormatting>
  <conditionalFormatting sqref="D11">
    <cfRule type="cellIs" dxfId="33" priority="45" stopIfTrue="1" operator="equal">
      <formula>"?"</formula>
    </cfRule>
  </conditionalFormatting>
  <conditionalFormatting sqref="D12">
    <cfRule type="cellIs" dxfId="32" priority="44" stopIfTrue="1" operator="equal">
      <formula>"?"</formula>
    </cfRule>
  </conditionalFormatting>
  <conditionalFormatting sqref="D13">
    <cfRule type="cellIs" dxfId="31" priority="43" stopIfTrue="1" operator="equal">
      <formula>"?"</formula>
    </cfRule>
  </conditionalFormatting>
  <conditionalFormatting sqref="D14">
    <cfRule type="cellIs" dxfId="30" priority="42" stopIfTrue="1" operator="equal">
      <formula>"?"</formula>
    </cfRule>
  </conditionalFormatting>
  <conditionalFormatting sqref="D15">
    <cfRule type="cellIs" dxfId="29" priority="41" stopIfTrue="1" operator="equal">
      <formula>"?"</formula>
    </cfRule>
  </conditionalFormatting>
  <conditionalFormatting sqref="D16">
    <cfRule type="cellIs" dxfId="28" priority="37" stopIfTrue="1" operator="equal">
      <formula>"?"</formula>
    </cfRule>
  </conditionalFormatting>
  <conditionalFormatting sqref="D17">
    <cfRule type="cellIs" dxfId="27" priority="39" stopIfTrue="1" operator="equal">
      <formula>"?"</formula>
    </cfRule>
  </conditionalFormatting>
  <conditionalFormatting sqref="D18 D20:D21">
    <cfRule type="cellIs" dxfId="26" priority="36" stopIfTrue="1" operator="equal">
      <formula>"?"</formula>
    </cfRule>
  </conditionalFormatting>
  <conditionalFormatting sqref="D22:D24">
    <cfRule type="cellIs" dxfId="25" priority="34" stopIfTrue="1" operator="equal">
      <formula>"?"</formula>
    </cfRule>
  </conditionalFormatting>
  <conditionalFormatting sqref="D26:D27">
    <cfRule type="cellIs" dxfId="24" priority="32" stopIfTrue="1" operator="equal">
      <formula>"?"</formula>
    </cfRule>
  </conditionalFormatting>
  <conditionalFormatting sqref="D25">
    <cfRule type="cellIs" dxfId="23" priority="33" stopIfTrue="1" operator="equal">
      <formula>"?"</formula>
    </cfRule>
  </conditionalFormatting>
  <conditionalFormatting sqref="D28:D31">
    <cfRule type="cellIs" dxfId="22" priority="30" stopIfTrue="1" operator="equal">
      <formula>"?"</formula>
    </cfRule>
  </conditionalFormatting>
  <conditionalFormatting sqref="D33">
    <cfRule type="cellIs" dxfId="21" priority="27" stopIfTrue="1" operator="equal">
      <formula>"?"</formula>
    </cfRule>
  </conditionalFormatting>
  <conditionalFormatting sqref="D32">
    <cfRule type="cellIs" dxfId="20" priority="28" stopIfTrue="1" operator="equal">
      <formula>"?"</formula>
    </cfRule>
  </conditionalFormatting>
  <conditionalFormatting sqref="D34:D35">
    <cfRule type="cellIs" dxfId="19" priority="25" stopIfTrue="1" operator="equal">
      <formula>"?"</formula>
    </cfRule>
  </conditionalFormatting>
  <conditionalFormatting sqref="D36:D37">
    <cfRule type="cellIs" dxfId="18" priority="24" stopIfTrue="1" operator="equal">
      <formula>"?"</formula>
    </cfRule>
  </conditionalFormatting>
  <conditionalFormatting sqref="D42">
    <cfRule type="cellIs" dxfId="17" priority="22" stopIfTrue="1" operator="equal">
      <formula>"?"</formula>
    </cfRule>
  </conditionalFormatting>
  <conditionalFormatting sqref="D38:D41">
    <cfRule type="cellIs" dxfId="16" priority="23" stopIfTrue="1" operator="equal">
      <formula>"?"</formula>
    </cfRule>
  </conditionalFormatting>
  <conditionalFormatting sqref="D43:D44">
    <cfRule type="cellIs" dxfId="15" priority="20" stopIfTrue="1" operator="equal">
      <formula>"?"</formula>
    </cfRule>
  </conditionalFormatting>
  <conditionalFormatting sqref="D45:D47">
    <cfRule type="cellIs" dxfId="14" priority="19" stopIfTrue="1" operator="equal">
      <formula>"?"</formula>
    </cfRule>
  </conditionalFormatting>
  <conditionalFormatting sqref="D48:D49">
    <cfRule type="cellIs" dxfId="13" priority="16" stopIfTrue="1" operator="equal">
      <formula>"?"</formula>
    </cfRule>
  </conditionalFormatting>
  <conditionalFormatting sqref="D50">
    <cfRule type="cellIs" dxfId="12" priority="15" stopIfTrue="1" operator="equal">
      <formula>"?"</formula>
    </cfRule>
  </conditionalFormatting>
  <conditionalFormatting sqref="D51">
    <cfRule type="cellIs" dxfId="11" priority="13" stopIfTrue="1" operator="equal">
      <formula>"?"</formula>
    </cfRule>
  </conditionalFormatting>
  <conditionalFormatting sqref="D19">
    <cfRule type="cellIs" dxfId="10" priority="12" stopIfTrue="1" operator="equal">
      <formula>"?"</formula>
    </cfRule>
  </conditionalFormatting>
  <conditionalFormatting sqref="D9">
    <cfRule type="cellIs" dxfId="9" priority="11" stopIfTrue="1" operator="equal">
      <formula>"?"</formula>
    </cfRule>
  </conditionalFormatting>
  <conditionalFormatting sqref="D53">
    <cfRule type="cellIs" dxfId="8" priority="9" stopIfTrue="1" operator="equal">
      <formula>"?"</formula>
    </cfRule>
  </conditionalFormatting>
  <conditionalFormatting sqref="D54:D55">
    <cfRule type="cellIs" dxfId="7" priority="8" stopIfTrue="1" operator="equal">
      <formula>"?"</formula>
    </cfRule>
  </conditionalFormatting>
  <conditionalFormatting sqref="D57:D58">
    <cfRule type="cellIs" dxfId="6" priority="6" stopIfTrue="1" operator="equal">
      <formula>"?"</formula>
    </cfRule>
  </conditionalFormatting>
  <conditionalFormatting sqref="D60">
    <cfRule type="cellIs" dxfId="5" priority="5" stopIfTrue="1" operator="equal">
      <formula>"?"</formula>
    </cfRule>
  </conditionalFormatting>
  <conditionalFormatting sqref="D61">
    <cfRule type="cellIs" dxfId="4" priority="4" stopIfTrue="1" operator="equal">
      <formula>"?"</formula>
    </cfRule>
  </conditionalFormatting>
  <conditionalFormatting sqref="D62">
    <cfRule type="cellIs" dxfId="3" priority="3" stopIfTrue="1" operator="equal">
      <formula>"?"</formula>
    </cfRule>
  </conditionalFormatting>
  <conditionalFormatting sqref="D63">
    <cfRule type="cellIs" dxfId="2" priority="2" stopIfTrue="1" operator="equal">
      <formula>"?"</formula>
    </cfRule>
  </conditionalFormatting>
  <conditionalFormatting sqref="D64:D65">
    <cfRule type="cellIs" dxfId="1"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19685039370078741" right="0.11811023622047245" top="0.28000000000000003" bottom="0.51181102362204722" header="0.28000000000000003" footer="0.51181102362204722"/>
  <pageSetup paperSize="9" scale="18"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10"/>
  </sheetPr>
  <dimension ref="A1"/>
  <sheetViews>
    <sheetView workbookViewId="0">
      <selection activeCell="H28" sqref="H28"/>
    </sheetView>
  </sheetViews>
  <sheetFormatPr defaultRowHeight="12.75"/>
  <sheetData/>
  <phoneticPr fontId="91"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131"/>
  <sheetViews>
    <sheetView view="pageBreakPreview" topLeftCell="B1" zoomScale="27" zoomScaleNormal="25" zoomScaleSheetLayoutView="27" workbookViewId="0">
      <selection activeCell="F11" sqref="F11"/>
    </sheetView>
  </sheetViews>
  <sheetFormatPr defaultColWidth="28" defaultRowHeight="52.5" customHeight="1"/>
  <cols>
    <col min="1" max="1" width="14.42578125" style="217" hidden="1" customWidth="1"/>
    <col min="2" max="2" width="222.7109375" style="217" customWidth="1"/>
    <col min="3" max="3" width="19.5703125" style="217" customWidth="1"/>
    <col min="4" max="4" width="50.7109375" style="217" customWidth="1"/>
    <col min="5" max="5" width="19.5703125" style="217" customWidth="1"/>
    <col min="6" max="6" width="222.7109375" style="217" customWidth="1"/>
    <col min="7" max="16384" width="28" style="217"/>
  </cols>
  <sheetData>
    <row r="1" spans="2:6" ht="61.5" customHeight="1">
      <c r="B1" s="310" t="s">
        <v>438</v>
      </c>
      <c r="C1" s="311"/>
      <c r="D1" s="58" t="s">
        <v>343</v>
      </c>
      <c r="E1" s="314"/>
      <c r="F1" s="315"/>
    </row>
    <row r="2" spans="2:6" ht="108" customHeight="1">
      <c r="B2" s="312"/>
      <c r="C2" s="313"/>
      <c r="D2" s="55" t="s">
        <v>552</v>
      </c>
      <c r="E2" s="316"/>
      <c r="F2" s="317"/>
    </row>
    <row r="3" spans="2:6" ht="72" customHeight="1">
      <c r="B3" s="312"/>
      <c r="C3" s="313"/>
      <c r="D3" s="55">
        <v>875</v>
      </c>
      <c r="E3" s="316"/>
      <c r="F3" s="317"/>
    </row>
    <row r="4" spans="2:6" ht="69" customHeight="1">
      <c r="B4" s="312"/>
      <c r="C4" s="313"/>
      <c r="D4" s="55" t="s">
        <v>348</v>
      </c>
      <c r="E4" s="316"/>
      <c r="F4" s="317"/>
    </row>
    <row r="5" spans="2:6" ht="61.5" customHeight="1">
      <c r="B5" s="312"/>
      <c r="C5" s="313"/>
      <c r="D5" s="56" t="s">
        <v>349</v>
      </c>
      <c r="E5" s="316"/>
      <c r="F5" s="317"/>
    </row>
    <row r="6" spans="2:6" ht="69" customHeight="1">
      <c r="B6" s="318" t="s">
        <v>392</v>
      </c>
      <c r="C6" s="319"/>
      <c r="D6" s="42">
        <v>16800</v>
      </c>
      <c r="E6" s="320"/>
      <c r="F6" s="321"/>
    </row>
    <row r="7" spans="2:6" ht="52.5" customHeight="1">
      <c r="B7" s="325" t="s">
        <v>204</v>
      </c>
      <c r="C7" s="326"/>
      <c r="D7" s="43" t="s">
        <v>589</v>
      </c>
      <c r="E7" s="320"/>
      <c r="F7" s="321"/>
    </row>
    <row r="8" spans="2:6" ht="69.95" customHeight="1">
      <c r="B8" s="59" t="s">
        <v>342</v>
      </c>
      <c r="C8" s="44" t="s">
        <v>394</v>
      </c>
      <c r="D8" s="45"/>
      <c r="E8" s="44" t="s">
        <v>394</v>
      </c>
      <c r="F8" s="60" t="s">
        <v>341</v>
      </c>
    </row>
    <row r="9" spans="2:6" ht="69.95" customHeight="1">
      <c r="B9" s="61" t="s">
        <v>72</v>
      </c>
      <c r="C9" s="46"/>
      <c r="D9" s="48" t="s">
        <v>396</v>
      </c>
      <c r="E9" s="49"/>
      <c r="F9" s="73"/>
    </row>
    <row r="10" spans="2:6" ht="69.95" customHeight="1">
      <c r="B10" s="61" t="s">
        <v>73</v>
      </c>
      <c r="C10" s="46"/>
      <c r="D10" s="48" t="s">
        <v>396</v>
      </c>
      <c r="E10" s="49"/>
      <c r="F10" s="74"/>
    </row>
    <row r="11" spans="2:6" ht="69.95" customHeight="1">
      <c r="B11" s="61" t="s">
        <v>70</v>
      </c>
      <c r="C11" s="46"/>
      <c r="D11" s="48" t="s">
        <v>396</v>
      </c>
      <c r="E11" s="49"/>
      <c r="F11" s="74"/>
    </row>
    <row r="12" spans="2:6" ht="69.95" customHeight="1">
      <c r="B12" s="61" t="s">
        <v>421</v>
      </c>
      <c r="C12" s="46"/>
      <c r="D12" s="48" t="s">
        <v>396</v>
      </c>
      <c r="E12" s="49"/>
      <c r="F12" s="74"/>
    </row>
    <row r="13" spans="2:6" ht="69.95" customHeight="1">
      <c r="B13" s="61" t="s">
        <v>58</v>
      </c>
      <c r="C13" s="46"/>
      <c r="D13" s="48" t="s">
        <v>396</v>
      </c>
      <c r="E13" s="49"/>
      <c r="F13" s="74"/>
    </row>
    <row r="14" spans="2:6" ht="69.95" customHeight="1">
      <c r="B14" s="61" t="s">
        <v>59</v>
      </c>
      <c r="C14" s="46"/>
      <c r="D14" s="48" t="s">
        <v>396</v>
      </c>
      <c r="E14" s="49"/>
      <c r="F14" s="74"/>
    </row>
    <row r="15" spans="2:6" ht="69.95" customHeight="1">
      <c r="B15" s="61" t="s">
        <v>60</v>
      </c>
      <c r="C15" s="46"/>
      <c r="D15" s="48" t="s">
        <v>396</v>
      </c>
      <c r="E15" s="49"/>
      <c r="F15" s="74"/>
    </row>
    <row r="16" spans="2:6" ht="69.95" customHeight="1">
      <c r="B16" s="61" t="s">
        <v>61</v>
      </c>
      <c r="C16" s="46"/>
      <c r="D16" s="48" t="s">
        <v>396</v>
      </c>
      <c r="E16" s="49"/>
      <c r="F16" s="74"/>
    </row>
    <row r="17" spans="2:6" ht="69.95" customHeight="1">
      <c r="B17" s="61" t="s">
        <v>328</v>
      </c>
      <c r="C17" s="46"/>
      <c r="D17" s="48" t="s">
        <v>396</v>
      </c>
      <c r="E17" s="49"/>
      <c r="F17" s="74"/>
    </row>
    <row r="18" spans="2:6" ht="69.95" customHeight="1">
      <c r="B18" s="61" t="s">
        <v>62</v>
      </c>
      <c r="C18" s="46" t="s">
        <v>395</v>
      </c>
      <c r="D18" s="48" t="s">
        <v>396</v>
      </c>
      <c r="E18" s="49" t="str">
        <f t="shared" ref="E18:E48" si="0">C18</f>
        <v>008</v>
      </c>
      <c r="F18" s="74"/>
    </row>
    <row r="19" spans="2:6" ht="69.95" customHeight="1">
      <c r="B19" s="61" t="s">
        <v>334</v>
      </c>
      <c r="C19" s="46" t="s">
        <v>398</v>
      </c>
      <c r="D19" s="48" t="s">
        <v>396</v>
      </c>
      <c r="E19" s="49" t="str">
        <f t="shared" si="0"/>
        <v>009</v>
      </c>
      <c r="F19" s="74"/>
    </row>
    <row r="20" spans="2:6" ht="69.95" customHeight="1">
      <c r="B20" s="61" t="s">
        <v>71</v>
      </c>
      <c r="C20" s="46" t="s">
        <v>151</v>
      </c>
      <c r="D20" s="51">
        <v>55</v>
      </c>
      <c r="E20" s="49" t="str">
        <f t="shared" si="0"/>
        <v>018</v>
      </c>
      <c r="F20" s="74"/>
    </row>
    <row r="21" spans="2:6" ht="69.95" customHeight="1">
      <c r="B21" s="61" t="s">
        <v>64</v>
      </c>
      <c r="C21" s="46" t="s">
        <v>255</v>
      </c>
      <c r="D21" s="48" t="s">
        <v>396</v>
      </c>
      <c r="E21" s="49" t="str">
        <f t="shared" si="0"/>
        <v>028</v>
      </c>
      <c r="F21" s="74"/>
    </row>
    <row r="22" spans="2:6" ht="69.95" customHeight="1">
      <c r="B22" s="61" t="s">
        <v>68</v>
      </c>
      <c r="C22" s="46" t="s">
        <v>400</v>
      </c>
      <c r="D22" s="48" t="s">
        <v>396</v>
      </c>
      <c r="E22" s="49" t="str">
        <f t="shared" si="0"/>
        <v>041</v>
      </c>
      <c r="F22" s="74"/>
    </row>
    <row r="23" spans="2:6" ht="69.95" customHeight="1">
      <c r="B23" s="61" t="s">
        <v>169</v>
      </c>
      <c r="C23" s="54" t="s">
        <v>168</v>
      </c>
      <c r="D23" s="48" t="s">
        <v>396</v>
      </c>
      <c r="E23" s="49" t="str">
        <f t="shared" si="0"/>
        <v>052</v>
      </c>
      <c r="F23" s="74"/>
    </row>
    <row r="24" spans="2:6" ht="69.95" customHeight="1">
      <c r="B24" s="61" t="s">
        <v>451</v>
      </c>
      <c r="C24" s="46" t="s">
        <v>452</v>
      </c>
      <c r="D24" s="51">
        <v>30</v>
      </c>
      <c r="E24" s="49" t="str">
        <f t="shared" si="0"/>
        <v>064</v>
      </c>
      <c r="F24" s="74"/>
    </row>
    <row r="25" spans="2:6" ht="69.95" customHeight="1">
      <c r="B25" s="61" t="s">
        <v>138</v>
      </c>
      <c r="C25" s="46" t="s">
        <v>449</v>
      </c>
      <c r="D25" s="51">
        <v>165</v>
      </c>
      <c r="E25" s="49" t="str">
        <f t="shared" si="0"/>
        <v>070</v>
      </c>
      <c r="F25" s="74"/>
    </row>
    <row r="26" spans="2:6" ht="69.95" customHeight="1">
      <c r="B26" s="61" t="s">
        <v>401</v>
      </c>
      <c r="C26" s="46" t="s">
        <v>402</v>
      </c>
      <c r="D26" s="51">
        <v>215</v>
      </c>
      <c r="E26" s="49" t="str">
        <f t="shared" si="0"/>
        <v>097</v>
      </c>
      <c r="F26" s="68" t="s">
        <v>473</v>
      </c>
    </row>
    <row r="27" spans="2:6" ht="69.95" customHeight="1">
      <c r="B27" s="61" t="s">
        <v>221</v>
      </c>
      <c r="C27" s="46">
        <v>102</v>
      </c>
      <c r="D27" s="51">
        <v>165</v>
      </c>
      <c r="E27" s="49">
        <f t="shared" si="0"/>
        <v>102</v>
      </c>
      <c r="F27" s="74"/>
    </row>
    <row r="28" spans="2:6" ht="69.95" customHeight="1">
      <c r="B28" s="61" t="s">
        <v>139</v>
      </c>
      <c r="C28" s="46">
        <v>132</v>
      </c>
      <c r="D28" s="51">
        <v>135</v>
      </c>
      <c r="E28" s="49">
        <f t="shared" si="0"/>
        <v>132</v>
      </c>
      <c r="F28" s="74"/>
    </row>
    <row r="29" spans="2:6" ht="69.95" customHeight="1">
      <c r="B29" s="61" t="s">
        <v>252</v>
      </c>
      <c r="C29" s="46">
        <v>140</v>
      </c>
      <c r="D29" s="48" t="s">
        <v>396</v>
      </c>
      <c r="E29" s="49">
        <f t="shared" si="0"/>
        <v>140</v>
      </c>
      <c r="F29" s="74"/>
    </row>
    <row r="30" spans="2:6" ht="69.95" customHeight="1">
      <c r="B30" s="61" t="s">
        <v>57</v>
      </c>
      <c r="C30" s="46">
        <v>150</v>
      </c>
      <c r="D30" s="48" t="s">
        <v>396</v>
      </c>
      <c r="E30" s="49">
        <f t="shared" si="0"/>
        <v>150</v>
      </c>
      <c r="F30" s="74"/>
    </row>
    <row r="31" spans="2:6" s="221" customFormat="1" ht="69.95" customHeight="1">
      <c r="B31" s="225" t="s">
        <v>560</v>
      </c>
      <c r="C31" s="46">
        <v>180</v>
      </c>
      <c r="D31" s="53">
        <v>2000</v>
      </c>
      <c r="E31" s="49">
        <f>C31</f>
        <v>180</v>
      </c>
      <c r="F31" s="226" t="s">
        <v>561</v>
      </c>
    </row>
    <row r="32" spans="2:6" ht="69.95" customHeight="1">
      <c r="B32" s="61" t="s">
        <v>403</v>
      </c>
      <c r="C32" s="46">
        <v>211</v>
      </c>
      <c r="D32" s="51">
        <v>1140</v>
      </c>
      <c r="E32" s="49">
        <f t="shared" si="0"/>
        <v>211</v>
      </c>
      <c r="F32" s="68" t="s">
        <v>484</v>
      </c>
    </row>
    <row r="33" spans="2:6" ht="69.95" customHeight="1">
      <c r="B33" s="61" t="s">
        <v>140</v>
      </c>
      <c r="C33" s="46">
        <v>213</v>
      </c>
      <c r="D33" s="51">
        <v>315</v>
      </c>
      <c r="E33" s="49">
        <f t="shared" si="0"/>
        <v>213</v>
      </c>
      <c r="F33" s="68" t="s">
        <v>357</v>
      </c>
    </row>
    <row r="34" spans="2:6" ht="75" customHeight="1">
      <c r="B34" s="61" t="s">
        <v>404</v>
      </c>
      <c r="C34" s="46">
        <v>230</v>
      </c>
      <c r="D34" s="51">
        <v>735</v>
      </c>
      <c r="E34" s="49">
        <f t="shared" si="0"/>
        <v>230</v>
      </c>
      <c r="F34" s="70" t="s">
        <v>475</v>
      </c>
    </row>
    <row r="35" spans="2:6" ht="86.25" customHeight="1">
      <c r="B35" s="61" t="s">
        <v>386</v>
      </c>
      <c r="C35" s="46">
        <v>245</v>
      </c>
      <c r="D35" s="48" t="s">
        <v>396</v>
      </c>
      <c r="E35" s="49">
        <f t="shared" si="0"/>
        <v>245</v>
      </c>
      <c r="F35" s="70" t="s">
        <v>231</v>
      </c>
    </row>
    <row r="36" spans="2:6" ht="69.95" customHeight="1">
      <c r="B36" s="61" t="s">
        <v>224</v>
      </c>
      <c r="C36" s="46">
        <v>321</v>
      </c>
      <c r="D36" s="48" t="s">
        <v>396</v>
      </c>
      <c r="E36" s="49">
        <f t="shared" si="0"/>
        <v>321</v>
      </c>
      <c r="F36" s="74"/>
    </row>
    <row r="37" spans="2:6" ht="69.95" customHeight="1">
      <c r="B37" s="61" t="s">
        <v>461</v>
      </c>
      <c r="C37" s="46">
        <v>365</v>
      </c>
      <c r="D37" s="51">
        <v>360</v>
      </c>
      <c r="E37" s="49">
        <f t="shared" si="0"/>
        <v>365</v>
      </c>
      <c r="F37" s="74" t="s">
        <v>509</v>
      </c>
    </row>
    <row r="38" spans="2:6" ht="69.95" customHeight="1">
      <c r="B38" s="61" t="s">
        <v>48</v>
      </c>
      <c r="C38" s="46">
        <v>392</v>
      </c>
      <c r="D38" s="48" t="s">
        <v>396</v>
      </c>
      <c r="E38" s="49">
        <f t="shared" si="0"/>
        <v>392</v>
      </c>
      <c r="F38" s="68"/>
    </row>
    <row r="39" spans="2:6" ht="69.95" customHeight="1">
      <c r="B39" s="61" t="s">
        <v>364</v>
      </c>
      <c r="C39" s="46">
        <v>396</v>
      </c>
      <c r="D39" s="51">
        <v>70</v>
      </c>
      <c r="E39" s="49">
        <f t="shared" si="0"/>
        <v>396</v>
      </c>
      <c r="F39" s="74"/>
    </row>
    <row r="40" spans="2:6" ht="69.95" customHeight="1">
      <c r="B40" s="61" t="s">
        <v>851</v>
      </c>
      <c r="C40" s="46">
        <v>400</v>
      </c>
      <c r="D40" s="51">
        <v>885</v>
      </c>
      <c r="E40" s="49">
        <f t="shared" si="0"/>
        <v>400</v>
      </c>
      <c r="F40" s="68" t="s">
        <v>484</v>
      </c>
    </row>
    <row r="41" spans="2:6" ht="69.95" customHeight="1">
      <c r="B41" s="61" t="s">
        <v>165</v>
      </c>
      <c r="C41" s="46">
        <v>409</v>
      </c>
      <c r="D41" s="51">
        <v>165</v>
      </c>
      <c r="E41" s="49">
        <f t="shared" si="0"/>
        <v>409</v>
      </c>
      <c r="F41" s="70" t="s">
        <v>474</v>
      </c>
    </row>
    <row r="42" spans="2:6" ht="69.95" customHeight="1">
      <c r="B42" s="61" t="s">
        <v>422</v>
      </c>
      <c r="C42" s="46">
        <v>416</v>
      </c>
      <c r="D42" s="51">
        <v>215</v>
      </c>
      <c r="E42" s="49">
        <f t="shared" si="0"/>
        <v>416</v>
      </c>
      <c r="F42" s="74"/>
    </row>
    <row r="43" spans="2:6" ht="69.95" customHeight="1">
      <c r="B43" s="61" t="s">
        <v>365</v>
      </c>
      <c r="C43" s="46">
        <v>441</v>
      </c>
      <c r="D43" s="51">
        <v>215</v>
      </c>
      <c r="E43" s="49">
        <f t="shared" si="0"/>
        <v>441</v>
      </c>
      <c r="F43" s="74"/>
    </row>
    <row r="44" spans="2:6" ht="69.95" customHeight="1">
      <c r="B44" s="61" t="s">
        <v>146</v>
      </c>
      <c r="C44" s="46">
        <v>452</v>
      </c>
      <c r="D44" s="51">
        <v>215</v>
      </c>
      <c r="E44" s="49">
        <f t="shared" si="0"/>
        <v>452</v>
      </c>
      <c r="F44" s="68" t="s">
        <v>484</v>
      </c>
    </row>
    <row r="45" spans="2:6" ht="69.95" customHeight="1">
      <c r="B45" s="61" t="s">
        <v>225</v>
      </c>
      <c r="C45" s="46" t="s">
        <v>453</v>
      </c>
      <c r="D45" s="48" t="s">
        <v>396</v>
      </c>
      <c r="E45" s="49" t="str">
        <f t="shared" si="0"/>
        <v>41A</v>
      </c>
      <c r="F45" s="74"/>
    </row>
    <row r="46" spans="2:6" ht="69.95" customHeight="1">
      <c r="B46" s="61" t="s">
        <v>74</v>
      </c>
      <c r="C46" s="46" t="s">
        <v>75</v>
      </c>
      <c r="D46" s="48" t="s">
        <v>396</v>
      </c>
      <c r="E46" s="49" t="str">
        <f t="shared" si="0"/>
        <v>4BJ</v>
      </c>
      <c r="F46" s="74"/>
    </row>
    <row r="47" spans="2:6" ht="69.95" customHeight="1">
      <c r="B47" s="61" t="s">
        <v>143</v>
      </c>
      <c r="C47" s="46" t="s">
        <v>454</v>
      </c>
      <c r="D47" s="51">
        <v>115</v>
      </c>
      <c r="E47" s="49" t="str">
        <f t="shared" si="0"/>
        <v>4CS</v>
      </c>
      <c r="F47" s="68"/>
    </row>
    <row r="48" spans="2:6" ht="92.25" customHeight="1">
      <c r="B48" s="77" t="s">
        <v>166</v>
      </c>
      <c r="C48" s="46" t="s">
        <v>144</v>
      </c>
      <c r="D48" s="51">
        <v>835</v>
      </c>
      <c r="E48" s="49" t="str">
        <f t="shared" si="0"/>
        <v>4CU</v>
      </c>
      <c r="F48" s="70" t="s">
        <v>358</v>
      </c>
    </row>
    <row r="49" spans="1:34" ht="69.95" customHeight="1">
      <c r="B49" s="61" t="s">
        <v>354</v>
      </c>
      <c r="C49" s="46" t="s">
        <v>391</v>
      </c>
      <c r="D49" s="51">
        <v>0</v>
      </c>
      <c r="E49" s="49" t="str">
        <f t="shared" ref="E49:E75" si="1">C49</f>
        <v>4FU</v>
      </c>
      <c r="F49" s="68" t="s">
        <v>503</v>
      </c>
    </row>
    <row r="50" spans="1:34" ht="69.95" customHeight="1">
      <c r="B50" s="61" t="s">
        <v>50</v>
      </c>
      <c r="C50" s="46" t="s">
        <v>41</v>
      </c>
      <c r="D50" s="51">
        <v>115</v>
      </c>
      <c r="E50" s="49" t="str">
        <f t="shared" si="1"/>
        <v>4GF</v>
      </c>
      <c r="F50" s="68" t="s">
        <v>473</v>
      </c>
    </row>
    <row r="51" spans="1:34" ht="69.95" customHeight="1">
      <c r="B51" s="61" t="s">
        <v>145</v>
      </c>
      <c r="C51" s="46" t="s">
        <v>385</v>
      </c>
      <c r="D51" s="51">
        <v>215</v>
      </c>
      <c r="E51" s="49" t="str">
        <f t="shared" si="1"/>
        <v>4SU</v>
      </c>
      <c r="F51" s="74"/>
    </row>
    <row r="52" spans="1:34" s="20" customFormat="1" ht="69.95" customHeight="1">
      <c r="A52" s="108"/>
      <c r="B52" s="61" t="s">
        <v>467</v>
      </c>
      <c r="C52" s="46" t="s">
        <v>466</v>
      </c>
      <c r="D52" s="51">
        <v>60</v>
      </c>
      <c r="E52" s="49" t="str">
        <f t="shared" si="1"/>
        <v>4YV</v>
      </c>
      <c r="F52" s="74"/>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row>
    <row r="53" spans="1:34" ht="69.95" customHeight="1">
      <c r="B53" s="61" t="s">
        <v>330</v>
      </c>
      <c r="C53" s="46">
        <v>500</v>
      </c>
      <c r="D53" s="48" t="s">
        <v>396</v>
      </c>
      <c r="E53" s="49">
        <f t="shared" si="1"/>
        <v>500</v>
      </c>
      <c r="F53" s="74"/>
    </row>
    <row r="54" spans="1:34" ht="69.95" customHeight="1">
      <c r="B54" s="61" t="s">
        <v>331</v>
      </c>
      <c r="C54" s="46">
        <v>502</v>
      </c>
      <c r="D54" s="48" t="s">
        <v>396</v>
      </c>
      <c r="E54" s="49">
        <f t="shared" si="1"/>
        <v>502</v>
      </c>
      <c r="F54" s="74"/>
    </row>
    <row r="55" spans="1:34" ht="69.95" customHeight="1">
      <c r="B55" s="61" t="s">
        <v>332</v>
      </c>
      <c r="C55" s="46">
        <v>505</v>
      </c>
      <c r="D55" s="48" t="s">
        <v>396</v>
      </c>
      <c r="E55" s="49">
        <f t="shared" si="1"/>
        <v>505</v>
      </c>
      <c r="F55" s="74"/>
    </row>
    <row r="56" spans="1:34" ht="69.95" customHeight="1">
      <c r="B56" s="61" t="s">
        <v>355</v>
      </c>
      <c r="C56" s="46">
        <v>508</v>
      </c>
      <c r="D56" s="51">
        <v>315</v>
      </c>
      <c r="E56" s="49">
        <f t="shared" si="1"/>
        <v>508</v>
      </c>
      <c r="F56" s="68" t="s">
        <v>360</v>
      </c>
    </row>
    <row r="57" spans="1:34" s="221" customFormat="1" ht="96" customHeight="1">
      <c r="B57" s="227" t="s">
        <v>506</v>
      </c>
      <c r="C57" s="50" t="s">
        <v>562</v>
      </c>
      <c r="D57" s="53">
        <v>0</v>
      </c>
      <c r="E57" s="49" t="str">
        <f>C57</f>
        <v>52J</v>
      </c>
      <c r="F57" s="226" t="s">
        <v>561</v>
      </c>
    </row>
    <row r="58" spans="1:34" ht="69.95" customHeight="1">
      <c r="B58" s="61" t="s">
        <v>63</v>
      </c>
      <c r="C58" s="46" t="s">
        <v>434</v>
      </c>
      <c r="D58" s="48" t="s">
        <v>396</v>
      </c>
      <c r="E58" s="49" t="str">
        <f t="shared" si="1"/>
        <v>5DD</v>
      </c>
      <c r="F58" s="68"/>
    </row>
    <row r="59" spans="1:34" ht="69.95" customHeight="1">
      <c r="B59" s="61" t="s">
        <v>153</v>
      </c>
      <c r="C59" s="46" t="s">
        <v>292</v>
      </c>
      <c r="D59" s="48" t="s">
        <v>396</v>
      </c>
      <c r="E59" s="49" t="str">
        <f t="shared" si="1"/>
        <v>5DE</v>
      </c>
    </row>
    <row r="60" spans="1:34" s="20" customFormat="1" ht="69.95" customHeight="1">
      <c r="A60" s="108"/>
      <c r="B60" s="72" t="s">
        <v>411</v>
      </c>
      <c r="C60" s="46" t="s">
        <v>455</v>
      </c>
      <c r="D60" s="51">
        <v>165</v>
      </c>
      <c r="E60" s="49" t="str">
        <f t="shared" si="1"/>
        <v>5JW</v>
      </c>
      <c r="F60" s="68" t="s">
        <v>359</v>
      </c>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row>
    <row r="61" spans="1:34" s="108" customFormat="1" ht="69.95" customHeight="1">
      <c r="B61" s="72" t="s">
        <v>479</v>
      </c>
      <c r="C61" s="50" t="s">
        <v>478</v>
      </c>
      <c r="D61" s="48" t="s">
        <v>396</v>
      </c>
      <c r="E61" s="49" t="str">
        <f t="shared" si="1"/>
        <v>5ZG</v>
      </c>
      <c r="F61" s="68"/>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row>
    <row r="62" spans="1:34" ht="69.95" customHeight="1">
      <c r="B62" s="61" t="s">
        <v>333</v>
      </c>
      <c r="C62" s="46">
        <v>614</v>
      </c>
      <c r="D62" s="48" t="s">
        <v>396</v>
      </c>
      <c r="E62" s="49">
        <f t="shared" si="1"/>
        <v>614</v>
      </c>
      <c r="F62" s="74"/>
    </row>
    <row r="63" spans="1:34" s="20" customFormat="1" ht="69.95" customHeight="1">
      <c r="A63" s="108"/>
      <c r="B63" s="61" t="s">
        <v>49</v>
      </c>
      <c r="C63" s="46" t="s">
        <v>533</v>
      </c>
      <c r="D63" s="51">
        <v>265</v>
      </c>
      <c r="E63" s="49" t="str">
        <f t="shared" si="1"/>
        <v>60K</v>
      </c>
      <c r="F63" s="74"/>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row>
    <row r="64" spans="1:34" ht="95.25" customHeight="1">
      <c r="B64" s="77" t="s">
        <v>463</v>
      </c>
      <c r="C64" s="46" t="s">
        <v>2</v>
      </c>
      <c r="D64" s="51">
        <v>315</v>
      </c>
      <c r="E64" s="49" t="str">
        <f t="shared" si="1"/>
        <v>65W</v>
      </c>
      <c r="F64" s="70" t="s">
        <v>232</v>
      </c>
    </row>
    <row r="65" spans="1:191" s="34" customFormat="1" ht="69.95" customHeight="1">
      <c r="A65" s="109"/>
      <c r="B65" s="61" t="s">
        <v>222</v>
      </c>
      <c r="C65" s="46" t="s">
        <v>46</v>
      </c>
      <c r="D65" s="51">
        <v>55</v>
      </c>
      <c r="E65" s="49" t="str">
        <f t="shared" si="1"/>
        <v>68R</v>
      </c>
      <c r="F65" s="68" t="s">
        <v>504</v>
      </c>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row>
    <row r="66" spans="1:191" ht="69.95" customHeight="1">
      <c r="B66" s="61" t="s">
        <v>223</v>
      </c>
      <c r="C66" s="46">
        <v>709</v>
      </c>
      <c r="D66" s="51">
        <v>55</v>
      </c>
      <c r="E66" s="49">
        <f t="shared" si="1"/>
        <v>709</v>
      </c>
      <c r="F66" s="68" t="s">
        <v>233</v>
      </c>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row>
    <row r="67" spans="1:191" ht="69.95" customHeight="1">
      <c r="B67" s="61" t="s">
        <v>67</v>
      </c>
      <c r="C67" s="46">
        <v>710</v>
      </c>
      <c r="D67" s="48" t="s">
        <v>396</v>
      </c>
      <c r="E67" s="49">
        <f t="shared" si="1"/>
        <v>710</v>
      </c>
      <c r="F67" s="68" t="s">
        <v>505</v>
      </c>
    </row>
    <row r="68" spans="1:191" ht="69.95" customHeight="1">
      <c r="B68" s="61" t="s">
        <v>148</v>
      </c>
      <c r="C68" s="46">
        <v>717</v>
      </c>
      <c r="D68" s="51">
        <v>115</v>
      </c>
      <c r="E68" s="49">
        <f t="shared" si="1"/>
        <v>717</v>
      </c>
      <c r="F68" s="74"/>
    </row>
    <row r="69" spans="1:191" ht="86.25" customHeight="1">
      <c r="B69" s="77" t="s">
        <v>149</v>
      </c>
      <c r="C69" s="46">
        <v>718</v>
      </c>
      <c r="D69" s="51">
        <v>620</v>
      </c>
      <c r="E69" s="49">
        <f t="shared" si="1"/>
        <v>718</v>
      </c>
      <c r="F69" s="70" t="s">
        <v>361</v>
      </c>
    </row>
    <row r="70" spans="1:191" s="221" customFormat="1" ht="85.9" customHeight="1">
      <c r="B70" s="77" t="s">
        <v>563</v>
      </c>
      <c r="C70" s="50">
        <v>727</v>
      </c>
      <c r="D70" s="53">
        <v>500</v>
      </c>
      <c r="E70" s="49">
        <f>C70</f>
        <v>727</v>
      </c>
      <c r="F70" s="228" t="s">
        <v>564</v>
      </c>
    </row>
    <row r="71" spans="1:191" ht="69.95" customHeight="1">
      <c r="B71" s="61" t="s">
        <v>52</v>
      </c>
      <c r="C71" s="46">
        <v>803</v>
      </c>
      <c r="D71" s="48" t="s">
        <v>396</v>
      </c>
      <c r="E71" s="49">
        <f t="shared" si="1"/>
        <v>803</v>
      </c>
      <c r="F71" s="74"/>
    </row>
    <row r="72" spans="1:191" ht="69.95" customHeight="1">
      <c r="B72" s="61" t="s">
        <v>366</v>
      </c>
      <c r="C72" s="46">
        <v>823</v>
      </c>
      <c r="D72" s="51">
        <v>65</v>
      </c>
      <c r="E72" s="49">
        <f t="shared" si="1"/>
        <v>823</v>
      </c>
      <c r="F72" s="74"/>
    </row>
    <row r="73" spans="1:191" ht="69.95" customHeight="1">
      <c r="B73" s="61" t="s">
        <v>150</v>
      </c>
      <c r="C73" s="46">
        <v>923</v>
      </c>
      <c r="D73" s="48" t="s">
        <v>396</v>
      </c>
      <c r="E73" s="49">
        <f t="shared" si="1"/>
        <v>923</v>
      </c>
      <c r="F73" s="74"/>
    </row>
    <row r="74" spans="1:191" ht="69.95" customHeight="1">
      <c r="B74" s="61" t="s">
        <v>329</v>
      </c>
      <c r="C74" s="46">
        <v>947</v>
      </c>
      <c r="D74" s="48" t="s">
        <v>396</v>
      </c>
      <c r="E74" s="49">
        <f t="shared" si="1"/>
        <v>947</v>
      </c>
      <c r="F74" s="74"/>
    </row>
    <row r="75" spans="1:191" ht="69.95" customHeight="1">
      <c r="B75" s="61" t="s">
        <v>353</v>
      </c>
      <c r="C75" s="46">
        <v>989</v>
      </c>
      <c r="D75" s="48" t="s">
        <v>396</v>
      </c>
      <c r="E75" s="49">
        <f t="shared" si="1"/>
        <v>989</v>
      </c>
      <c r="F75" s="74"/>
    </row>
    <row r="76" spans="1:191" ht="69.95" customHeight="1">
      <c r="B76" s="322" t="s">
        <v>350</v>
      </c>
      <c r="C76" s="323"/>
      <c r="D76" s="323"/>
      <c r="E76" s="323"/>
      <c r="F76" s="324"/>
    </row>
    <row r="77" spans="1:191" ht="69.95" customHeight="1">
      <c r="B77" s="61" t="s">
        <v>336</v>
      </c>
      <c r="C77" s="46">
        <v>421</v>
      </c>
      <c r="D77" s="48" t="s">
        <v>396</v>
      </c>
      <c r="E77" s="49">
        <f>C77</f>
        <v>421</v>
      </c>
      <c r="F77" s="74"/>
    </row>
    <row r="78" spans="1:191" ht="69.95" customHeight="1">
      <c r="B78" s="61" t="s">
        <v>337</v>
      </c>
      <c r="C78" s="46" t="s">
        <v>544</v>
      </c>
      <c r="D78" s="51">
        <v>0</v>
      </c>
      <c r="E78" s="49" t="str">
        <f>C78</f>
        <v>5EQ</v>
      </c>
      <c r="F78" s="74"/>
    </row>
    <row r="79" spans="1:191" ht="69.95" customHeight="1">
      <c r="B79" s="61" t="s">
        <v>338</v>
      </c>
      <c r="C79" s="46">
        <v>431</v>
      </c>
      <c r="D79" s="51">
        <v>620</v>
      </c>
      <c r="E79" s="49">
        <f>C79</f>
        <v>431</v>
      </c>
      <c r="F79" s="74"/>
    </row>
    <row r="80" spans="1:191" ht="69.95" customHeight="1">
      <c r="B80" s="61" t="s">
        <v>340</v>
      </c>
      <c r="C80" s="46">
        <v>439</v>
      </c>
      <c r="D80" s="51">
        <v>935</v>
      </c>
      <c r="E80" s="49">
        <f>C80</f>
        <v>439</v>
      </c>
      <c r="F80" s="74"/>
    </row>
    <row r="81" spans="2:6" s="224" customFormat="1" ht="69.95" customHeight="1">
      <c r="B81" s="61" t="s">
        <v>157</v>
      </c>
      <c r="C81" s="46" t="s">
        <v>507</v>
      </c>
      <c r="D81" s="51">
        <v>935</v>
      </c>
      <c r="E81" s="49" t="str">
        <f>C81</f>
        <v>4AY</v>
      </c>
      <c r="F81" s="137" t="s">
        <v>564</v>
      </c>
    </row>
    <row r="82" spans="2:6" ht="69.95" customHeight="1">
      <c r="B82" s="327" t="s">
        <v>351</v>
      </c>
      <c r="C82" s="323"/>
      <c r="D82" s="323"/>
      <c r="E82" s="323"/>
      <c r="F82" s="328"/>
    </row>
    <row r="83" spans="2:6" ht="108.75" customHeight="1">
      <c r="B83" s="123" t="s">
        <v>573</v>
      </c>
      <c r="C83" s="76" t="s">
        <v>511</v>
      </c>
      <c r="D83" s="51">
        <v>935</v>
      </c>
      <c r="E83" s="76" t="s">
        <v>511</v>
      </c>
      <c r="F83" s="74" t="s">
        <v>356</v>
      </c>
    </row>
    <row r="84" spans="2:6" ht="94.5" customHeight="1">
      <c r="B84" s="123" t="s">
        <v>410</v>
      </c>
      <c r="C84" s="46" t="s">
        <v>383</v>
      </c>
      <c r="D84" s="51">
        <v>265</v>
      </c>
      <c r="E84" s="49" t="str">
        <f>C84</f>
        <v>5C5</v>
      </c>
      <c r="F84" s="74"/>
    </row>
    <row r="85" spans="2:6" ht="120" customHeight="1">
      <c r="B85" s="123" t="s">
        <v>409</v>
      </c>
      <c r="C85" s="46" t="s">
        <v>65</v>
      </c>
      <c r="D85" s="51">
        <v>470</v>
      </c>
      <c r="E85" s="49" t="str">
        <f t="shared" ref="E85:E129" si="2">C85</f>
        <v>6LY</v>
      </c>
      <c r="F85" s="74" t="s">
        <v>502</v>
      </c>
    </row>
    <row r="86" spans="2:6" s="221" customFormat="1" ht="174.6" customHeight="1">
      <c r="B86" s="229" t="s">
        <v>570</v>
      </c>
      <c r="C86" s="50" t="s">
        <v>559</v>
      </c>
      <c r="D86" s="51">
        <v>665</v>
      </c>
      <c r="E86" s="49" t="str">
        <f>C86</f>
        <v>6Z4</v>
      </c>
      <c r="F86" s="137" t="s">
        <v>569</v>
      </c>
    </row>
    <row r="87" spans="2:6" ht="69.95" customHeight="1">
      <c r="B87" s="327" t="s">
        <v>324</v>
      </c>
      <c r="C87" s="323"/>
      <c r="D87" s="323"/>
      <c r="E87" s="323">
        <f t="shared" si="2"/>
        <v>0</v>
      </c>
      <c r="F87" s="328"/>
    </row>
    <row r="88" spans="2:6" ht="69.95" customHeight="1">
      <c r="B88" s="77" t="s">
        <v>217</v>
      </c>
      <c r="C88" s="76" t="s">
        <v>90</v>
      </c>
      <c r="D88" s="51">
        <v>215</v>
      </c>
      <c r="E88" s="76" t="str">
        <f t="shared" si="2"/>
        <v>4AU</v>
      </c>
      <c r="F88" s="74"/>
    </row>
    <row r="89" spans="2:6" ht="69.95" customHeight="1">
      <c r="B89" s="77" t="s">
        <v>215</v>
      </c>
      <c r="C89" s="76" t="s">
        <v>91</v>
      </c>
      <c r="D89" s="51">
        <v>215</v>
      </c>
      <c r="E89" s="76" t="str">
        <f t="shared" si="2"/>
        <v>4ML</v>
      </c>
      <c r="F89" s="74"/>
    </row>
    <row r="90" spans="2:6" ht="69.95" customHeight="1">
      <c r="B90" s="77" t="s">
        <v>216</v>
      </c>
      <c r="C90" s="76" t="s">
        <v>92</v>
      </c>
      <c r="D90" s="51">
        <v>215</v>
      </c>
      <c r="E90" s="76" t="str">
        <f t="shared" si="2"/>
        <v>4AQ</v>
      </c>
      <c r="F90" s="74"/>
    </row>
    <row r="91" spans="2:6" ht="69.95" customHeight="1">
      <c r="B91" s="77" t="s">
        <v>79</v>
      </c>
      <c r="C91" s="76" t="s">
        <v>78</v>
      </c>
      <c r="D91" s="51">
        <v>295</v>
      </c>
      <c r="E91" s="76" t="str">
        <f t="shared" si="2"/>
        <v>5HA</v>
      </c>
      <c r="F91" s="74"/>
    </row>
    <row r="92" spans="2:6" ht="69.95" customHeight="1">
      <c r="B92" s="77" t="s">
        <v>80</v>
      </c>
      <c r="C92" s="76" t="s">
        <v>534</v>
      </c>
      <c r="D92" s="51">
        <v>295</v>
      </c>
      <c r="E92" s="76" t="str">
        <f t="shared" si="2"/>
        <v>5HB</v>
      </c>
      <c r="F92" s="74"/>
    </row>
    <row r="93" spans="2:6" ht="69.95" customHeight="1">
      <c r="B93" s="77" t="s">
        <v>81</v>
      </c>
      <c r="C93" s="76" t="s">
        <v>535</v>
      </c>
      <c r="D93" s="51">
        <v>295</v>
      </c>
      <c r="E93" s="76" t="str">
        <f t="shared" si="2"/>
        <v>5HF</v>
      </c>
      <c r="F93" s="74"/>
    </row>
    <row r="94" spans="2:6" ht="69.95" customHeight="1">
      <c r="B94" s="77" t="s">
        <v>83</v>
      </c>
      <c r="C94" s="76" t="s">
        <v>536</v>
      </c>
      <c r="D94" s="51">
        <v>295</v>
      </c>
      <c r="E94" s="76" t="str">
        <f t="shared" si="2"/>
        <v>5HC</v>
      </c>
      <c r="F94" s="74"/>
    </row>
    <row r="95" spans="2:6" ht="69.95" customHeight="1">
      <c r="B95" s="77" t="s">
        <v>84</v>
      </c>
      <c r="C95" s="76" t="s">
        <v>82</v>
      </c>
      <c r="D95" s="51">
        <v>295</v>
      </c>
      <c r="E95" s="76" t="str">
        <f t="shared" si="2"/>
        <v>5HD</v>
      </c>
      <c r="F95" s="74"/>
    </row>
    <row r="96" spans="2:6" ht="69.95" customHeight="1">
      <c r="B96" s="77" t="s">
        <v>85</v>
      </c>
      <c r="C96" s="76" t="s">
        <v>537</v>
      </c>
      <c r="D96" s="51">
        <v>295</v>
      </c>
      <c r="E96" s="76" t="str">
        <f t="shared" si="2"/>
        <v>5HE</v>
      </c>
      <c r="F96" s="74"/>
    </row>
    <row r="97" spans="1:32" ht="69.95" customHeight="1">
      <c r="B97" s="77" t="s">
        <v>87</v>
      </c>
      <c r="C97" s="76" t="s">
        <v>538</v>
      </c>
      <c r="D97" s="51">
        <v>295</v>
      </c>
      <c r="E97" s="76" t="str">
        <f t="shared" si="2"/>
        <v>5H5</v>
      </c>
      <c r="F97" s="74"/>
    </row>
    <row r="98" spans="1:32" ht="69.95" customHeight="1">
      <c r="B98" s="77" t="s">
        <v>88</v>
      </c>
      <c r="C98" s="76" t="s">
        <v>86</v>
      </c>
      <c r="D98" s="51">
        <v>295</v>
      </c>
      <c r="E98" s="76" t="str">
        <f t="shared" si="2"/>
        <v>5H6</v>
      </c>
      <c r="F98" s="74"/>
    </row>
    <row r="99" spans="1:32" ht="69.95" customHeight="1">
      <c r="B99" s="77" t="s">
        <v>89</v>
      </c>
      <c r="C99" s="76" t="s">
        <v>539</v>
      </c>
      <c r="D99" s="51">
        <v>295</v>
      </c>
      <c r="E99" s="76" t="str">
        <f t="shared" si="2"/>
        <v>5H7</v>
      </c>
      <c r="F99" s="74"/>
    </row>
    <row r="100" spans="1:32" ht="69.95" customHeight="1">
      <c r="B100" s="322" t="s">
        <v>325</v>
      </c>
      <c r="C100" s="323"/>
      <c r="D100" s="323"/>
      <c r="E100" s="323">
        <f t="shared" si="2"/>
        <v>0</v>
      </c>
      <c r="F100" s="324"/>
    </row>
    <row r="101" spans="1:32" s="34" customFormat="1" ht="69.95" customHeight="1">
      <c r="A101" s="109"/>
      <c r="B101" s="77" t="s">
        <v>45</v>
      </c>
      <c r="C101" s="76" t="s">
        <v>44</v>
      </c>
      <c r="D101" s="51">
        <v>0</v>
      </c>
      <c r="E101" s="76" t="str">
        <f t="shared" si="2"/>
        <v>5C6</v>
      </c>
      <c r="F101" s="74"/>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row>
    <row r="102" spans="1:32" s="20" customFormat="1" ht="69.95" customHeight="1">
      <c r="A102" s="108"/>
      <c r="B102" s="77" t="s">
        <v>94</v>
      </c>
      <c r="C102" s="76" t="s">
        <v>368</v>
      </c>
      <c r="D102" s="51">
        <v>60</v>
      </c>
      <c r="E102" s="76" t="str">
        <f t="shared" si="2"/>
        <v>5J8</v>
      </c>
      <c r="F102" s="74"/>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row>
    <row r="103" spans="1:32" s="20" customFormat="1" ht="69.95" customHeight="1">
      <c r="A103" s="108"/>
      <c r="B103" s="77" t="s">
        <v>95</v>
      </c>
      <c r="C103" s="76" t="s">
        <v>369</v>
      </c>
      <c r="D103" s="51">
        <v>60</v>
      </c>
      <c r="E103" s="76" t="str">
        <f t="shared" si="2"/>
        <v>5J9</v>
      </c>
      <c r="F103" s="74"/>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c r="AC103" s="217"/>
      <c r="AD103" s="217"/>
      <c r="AE103" s="217"/>
      <c r="AF103" s="217"/>
    </row>
    <row r="104" spans="1:32" ht="69.95" customHeight="1">
      <c r="B104" s="77" t="s">
        <v>218</v>
      </c>
      <c r="C104" s="76" t="s">
        <v>460</v>
      </c>
      <c r="D104" s="51">
        <v>60</v>
      </c>
      <c r="E104" s="76" t="str">
        <f t="shared" si="2"/>
        <v>4RR</v>
      </c>
      <c r="F104" s="74"/>
    </row>
    <row r="105" spans="1:32" ht="69.95" customHeight="1">
      <c r="B105" s="77" t="s">
        <v>220</v>
      </c>
      <c r="C105" s="76" t="s">
        <v>367</v>
      </c>
      <c r="D105" s="51">
        <v>60</v>
      </c>
      <c r="E105" s="76" t="str">
        <f t="shared" si="2"/>
        <v>4YD</v>
      </c>
      <c r="F105" s="74"/>
    </row>
    <row r="106" spans="1:32" ht="69.95" customHeight="1">
      <c r="B106" s="322" t="s">
        <v>327</v>
      </c>
      <c r="C106" s="323"/>
      <c r="D106" s="323"/>
      <c r="E106" s="323">
        <f t="shared" si="2"/>
        <v>0</v>
      </c>
      <c r="F106" s="324"/>
    </row>
    <row r="107" spans="1:32" ht="69.95" customHeight="1">
      <c r="B107" s="77" t="s">
        <v>440</v>
      </c>
      <c r="C107" s="76" t="s">
        <v>370</v>
      </c>
      <c r="D107" s="51">
        <v>0</v>
      </c>
      <c r="E107" s="76" t="str">
        <f t="shared" si="2"/>
        <v>5DA</v>
      </c>
      <c r="F107" s="74"/>
    </row>
    <row r="108" spans="1:32" ht="69.95" customHeight="1">
      <c r="B108" s="77" t="s">
        <v>372</v>
      </c>
      <c r="C108" s="76" t="s">
        <v>77</v>
      </c>
      <c r="D108" s="48" t="s">
        <v>396</v>
      </c>
      <c r="E108" s="76" t="str">
        <f t="shared" si="2"/>
        <v>5DB</v>
      </c>
      <c r="F108" s="74"/>
    </row>
    <row r="109" spans="1:32" ht="69.95" customHeight="1">
      <c r="B109" s="77" t="s">
        <v>373</v>
      </c>
      <c r="C109" s="76" t="s">
        <v>371</v>
      </c>
      <c r="D109" s="51">
        <v>100</v>
      </c>
      <c r="E109" s="76" t="str">
        <f t="shared" si="2"/>
        <v>5DC</v>
      </c>
      <c r="F109" s="74"/>
    </row>
    <row r="110" spans="1:32" ht="69.95" customHeight="1">
      <c r="B110" s="77" t="s">
        <v>458</v>
      </c>
      <c r="C110" s="76" t="s">
        <v>76</v>
      </c>
      <c r="D110" s="51">
        <v>0</v>
      </c>
      <c r="E110" s="76" t="str">
        <f t="shared" si="2"/>
        <v>5D9</v>
      </c>
      <c r="F110" s="74"/>
    </row>
    <row r="111" spans="1:32" s="24" customFormat="1" ht="69.95" customHeight="1">
      <c r="B111" s="77" t="s">
        <v>498</v>
      </c>
      <c r="C111" s="76" t="s">
        <v>175</v>
      </c>
      <c r="D111" s="51">
        <v>100</v>
      </c>
      <c r="E111" s="76" t="str">
        <f t="shared" si="2"/>
        <v>5IF</v>
      </c>
      <c r="F111" s="74"/>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c r="AC111" s="217"/>
      <c r="AD111" s="217"/>
      <c r="AE111" s="217"/>
      <c r="AF111" s="217"/>
    </row>
    <row r="112" spans="1:32" s="24" customFormat="1" ht="69.95" customHeight="1">
      <c r="B112" s="77" t="s">
        <v>490</v>
      </c>
      <c r="C112" s="76" t="s">
        <v>176</v>
      </c>
      <c r="D112" s="51">
        <v>100</v>
      </c>
      <c r="E112" s="76" t="str">
        <f t="shared" si="2"/>
        <v>5IG</v>
      </c>
      <c r="F112" s="74"/>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c r="AC112" s="217"/>
      <c r="AD112" s="217"/>
      <c r="AE112" s="217"/>
      <c r="AF112" s="217"/>
    </row>
    <row r="113" spans="2:32" s="24" customFormat="1" ht="69.95" customHeight="1">
      <c r="B113" s="77" t="s">
        <v>491</v>
      </c>
      <c r="C113" s="76" t="s">
        <v>177</v>
      </c>
      <c r="D113" s="51">
        <v>100</v>
      </c>
      <c r="E113" s="76" t="str">
        <f t="shared" si="2"/>
        <v>5IK</v>
      </c>
      <c r="F113" s="74"/>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c r="AC113" s="217"/>
      <c r="AD113" s="217"/>
      <c r="AE113" s="217"/>
      <c r="AF113" s="217"/>
    </row>
    <row r="114" spans="2:32" s="24" customFormat="1" ht="69.95" customHeight="1">
      <c r="B114" s="77" t="s">
        <v>492</v>
      </c>
      <c r="C114" s="76" t="s">
        <v>178</v>
      </c>
      <c r="D114" s="51">
        <v>100</v>
      </c>
      <c r="E114" s="76" t="str">
        <f t="shared" si="2"/>
        <v>5IM</v>
      </c>
      <c r="F114" s="74"/>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c r="AC114" s="217"/>
      <c r="AD114" s="217"/>
      <c r="AE114" s="217"/>
      <c r="AF114" s="217"/>
    </row>
    <row r="115" spans="2:32" ht="69.95" customHeight="1">
      <c r="B115" s="77" t="s">
        <v>493</v>
      </c>
      <c r="C115" s="76" t="s">
        <v>179</v>
      </c>
      <c r="D115" s="51">
        <v>100</v>
      </c>
      <c r="E115" s="76" t="str">
        <f t="shared" si="2"/>
        <v>5IN</v>
      </c>
      <c r="F115" s="74"/>
    </row>
    <row r="116" spans="2:32" ht="69.95" customHeight="1">
      <c r="B116" s="77" t="s">
        <v>448</v>
      </c>
      <c r="C116" s="76" t="s">
        <v>180</v>
      </c>
      <c r="D116" s="51">
        <v>100</v>
      </c>
      <c r="E116" s="76" t="str">
        <f t="shared" si="2"/>
        <v>5IP</v>
      </c>
      <c r="F116" s="74"/>
    </row>
    <row r="117" spans="2:32" ht="69.95" customHeight="1">
      <c r="B117" s="77" t="s">
        <v>494</v>
      </c>
      <c r="C117" s="76" t="s">
        <v>181</v>
      </c>
      <c r="D117" s="51">
        <v>100</v>
      </c>
      <c r="E117" s="76" t="str">
        <f t="shared" si="2"/>
        <v>5IR</v>
      </c>
      <c r="F117" s="74"/>
    </row>
    <row r="118" spans="2:32" ht="69.95" customHeight="1">
      <c r="B118" s="322" t="s">
        <v>326</v>
      </c>
      <c r="C118" s="323"/>
      <c r="D118" s="323"/>
      <c r="E118" s="323">
        <f t="shared" si="2"/>
        <v>0</v>
      </c>
      <c r="F118" s="324"/>
    </row>
    <row r="119" spans="2:32" ht="69.95" customHeight="1">
      <c r="B119" s="77" t="s">
        <v>487</v>
      </c>
      <c r="C119" s="76" t="s">
        <v>374</v>
      </c>
      <c r="D119" s="51">
        <v>320</v>
      </c>
      <c r="E119" s="76" t="str">
        <f t="shared" si="2"/>
        <v>5CA</v>
      </c>
      <c r="F119" s="74"/>
    </row>
    <row r="120" spans="2:32" ht="69.95" customHeight="1">
      <c r="B120" s="77" t="s">
        <v>171</v>
      </c>
      <c r="C120" s="76" t="s">
        <v>172</v>
      </c>
      <c r="D120" s="51">
        <v>420</v>
      </c>
      <c r="E120" s="76" t="str">
        <f t="shared" si="2"/>
        <v>5DS</v>
      </c>
      <c r="F120" s="74"/>
    </row>
    <row r="121" spans="2:32" ht="69.95" customHeight="1">
      <c r="B121" s="77" t="s">
        <v>495</v>
      </c>
      <c r="C121" s="76" t="s">
        <v>376</v>
      </c>
      <c r="D121" s="51">
        <v>320</v>
      </c>
      <c r="E121" s="76" t="str">
        <f t="shared" si="2"/>
        <v>5CF</v>
      </c>
      <c r="F121" s="74"/>
    </row>
    <row r="122" spans="2:32" ht="69.95" customHeight="1">
      <c r="B122" s="77" t="s">
        <v>486</v>
      </c>
      <c r="C122" s="76" t="s">
        <v>377</v>
      </c>
      <c r="D122" s="51">
        <v>0</v>
      </c>
      <c r="E122" s="76" t="str">
        <f t="shared" si="2"/>
        <v>5CG</v>
      </c>
      <c r="F122" s="74"/>
    </row>
    <row r="123" spans="2:32" ht="69.95" customHeight="1">
      <c r="B123" s="77" t="s">
        <v>379</v>
      </c>
      <c r="C123" s="76" t="s">
        <v>378</v>
      </c>
      <c r="D123" s="51">
        <v>320</v>
      </c>
      <c r="E123" s="76" t="str">
        <f t="shared" si="2"/>
        <v>5DL</v>
      </c>
      <c r="F123" s="74"/>
    </row>
    <row r="124" spans="2:32" ht="69.95" customHeight="1">
      <c r="B124" s="77" t="s">
        <v>436</v>
      </c>
      <c r="C124" s="76" t="s">
        <v>380</v>
      </c>
      <c r="D124" s="51">
        <v>420</v>
      </c>
      <c r="E124" s="76" t="str">
        <f t="shared" si="2"/>
        <v>5DN</v>
      </c>
      <c r="F124" s="74"/>
    </row>
    <row r="125" spans="2:32" ht="69.95" customHeight="1">
      <c r="B125" s="77" t="s">
        <v>437</v>
      </c>
      <c r="C125" s="76" t="s">
        <v>173</v>
      </c>
      <c r="D125" s="51">
        <v>420</v>
      </c>
      <c r="E125" s="76" t="str">
        <f t="shared" si="2"/>
        <v>5DQ</v>
      </c>
      <c r="F125" s="74"/>
    </row>
    <row r="126" spans="2:32" ht="69.95" customHeight="1">
      <c r="B126" s="77" t="s">
        <v>496</v>
      </c>
      <c r="C126" s="76" t="s">
        <v>174</v>
      </c>
      <c r="D126" s="51">
        <v>420</v>
      </c>
      <c r="E126" s="76" t="str">
        <f t="shared" si="2"/>
        <v>5DR</v>
      </c>
      <c r="F126" s="74"/>
    </row>
    <row r="127" spans="2:32" s="25" customFormat="1" ht="69.95" customHeight="1">
      <c r="B127" s="77" t="s">
        <v>497</v>
      </c>
      <c r="C127" s="76" t="s">
        <v>43</v>
      </c>
      <c r="D127" s="51">
        <v>420</v>
      </c>
      <c r="E127" s="76" t="str">
        <f t="shared" si="2"/>
        <v>5DT</v>
      </c>
      <c r="F127" s="74"/>
      <c r="G127" s="217"/>
      <c r="H127" s="217"/>
      <c r="I127" s="217"/>
      <c r="J127" s="217"/>
      <c r="K127" s="217"/>
      <c r="L127" s="217"/>
      <c r="M127" s="217"/>
      <c r="N127" s="217"/>
      <c r="O127" s="217"/>
      <c r="P127" s="217"/>
      <c r="Q127" s="217"/>
      <c r="R127" s="217"/>
      <c r="S127" s="217"/>
      <c r="T127" s="217"/>
      <c r="U127" s="217"/>
      <c r="V127" s="217"/>
      <c r="W127" s="217"/>
      <c r="X127" s="217"/>
      <c r="Y127" s="217"/>
      <c r="Z127" s="217"/>
      <c r="AA127" s="217"/>
      <c r="AB127" s="217"/>
      <c r="AC127" s="217"/>
      <c r="AD127" s="217"/>
      <c r="AE127" s="217"/>
      <c r="AF127" s="217"/>
    </row>
    <row r="128" spans="2:32" s="25" customFormat="1" ht="69.95" customHeight="1">
      <c r="B128" s="77" t="s">
        <v>549</v>
      </c>
      <c r="C128" s="138" t="s">
        <v>550</v>
      </c>
      <c r="D128" s="51">
        <v>420</v>
      </c>
      <c r="E128" s="138" t="str">
        <f t="shared" si="2"/>
        <v>61P</v>
      </c>
      <c r="F128" s="74"/>
      <c r="G128" s="217"/>
      <c r="H128" s="217"/>
      <c r="I128" s="217"/>
      <c r="J128" s="217"/>
      <c r="K128" s="217"/>
      <c r="L128" s="217"/>
      <c r="M128" s="217"/>
      <c r="N128" s="217"/>
      <c r="O128" s="217"/>
      <c r="P128" s="217"/>
      <c r="Q128" s="217"/>
      <c r="R128" s="217"/>
      <c r="S128" s="217"/>
      <c r="T128" s="217"/>
      <c r="U128" s="217"/>
      <c r="V128" s="217"/>
      <c r="W128" s="217"/>
      <c r="X128" s="217"/>
      <c r="Y128" s="217"/>
      <c r="Z128" s="217"/>
      <c r="AA128" s="217"/>
      <c r="AB128" s="217"/>
      <c r="AC128" s="217"/>
      <c r="AD128" s="217"/>
      <c r="AE128" s="217"/>
    </row>
    <row r="129" spans="2:32" s="25" customFormat="1" ht="69.95" customHeight="1" thickBot="1">
      <c r="B129" s="77" t="s">
        <v>489</v>
      </c>
      <c r="C129" s="138" t="s">
        <v>488</v>
      </c>
      <c r="D129" s="51">
        <v>420</v>
      </c>
      <c r="E129" s="138" t="str">
        <f t="shared" si="2"/>
        <v>61Q</v>
      </c>
      <c r="F129" s="139"/>
      <c r="H129" s="217"/>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7"/>
    </row>
    <row r="130" spans="2:32" ht="31.5" customHeight="1">
      <c r="B130" s="38" t="s">
        <v>405</v>
      </c>
      <c r="C130" s="39"/>
      <c r="D130" s="40"/>
      <c r="E130" s="27"/>
      <c r="F130" s="35"/>
    </row>
    <row r="131" spans="2:32" ht="36" customHeight="1" thickBot="1">
      <c r="B131" s="28" t="s">
        <v>413</v>
      </c>
      <c r="C131" s="29"/>
      <c r="D131" s="30"/>
      <c r="E131" s="36"/>
      <c r="F131" s="37"/>
    </row>
  </sheetData>
  <mergeCells count="12">
    <mergeCell ref="B118:F118"/>
    <mergeCell ref="B7:C7"/>
    <mergeCell ref="E7:F7"/>
    <mergeCell ref="B76:F76"/>
    <mergeCell ref="B82:F82"/>
    <mergeCell ref="B87:F87"/>
    <mergeCell ref="B100:F100"/>
    <mergeCell ref="B106:F106"/>
    <mergeCell ref="B1:C5"/>
    <mergeCell ref="E1:F5"/>
    <mergeCell ref="B6:C6"/>
    <mergeCell ref="E6:F6"/>
  </mergeCells>
  <conditionalFormatting sqref="D119:D127 D88:D99 D101:D105 D129 D6 D69 D107:D117 D77:D80 D83:D85 D32:D46 D58:D67 D71:D75 D48:D56 D9:D30">
    <cfRule type="cellIs" dxfId="315" priority="11" stopIfTrue="1" operator="equal">
      <formula>"?"</formula>
    </cfRule>
  </conditionalFormatting>
  <conditionalFormatting sqref="D128">
    <cfRule type="cellIs" dxfId="314" priority="6" stopIfTrue="1" operator="equal">
      <formula>"?"</formula>
    </cfRule>
  </conditionalFormatting>
  <conditionalFormatting sqref="D31">
    <cfRule type="cellIs" dxfId="313" priority="5" stopIfTrue="1" operator="equal">
      <formula>"?"</formula>
    </cfRule>
  </conditionalFormatting>
  <conditionalFormatting sqref="D57">
    <cfRule type="cellIs" dxfId="312" priority="4" stopIfTrue="1" operator="equal">
      <formula>"?"</formula>
    </cfRule>
  </conditionalFormatting>
  <conditionalFormatting sqref="D70">
    <cfRule type="cellIs" dxfId="311" priority="3" stopIfTrue="1" operator="equal">
      <formula>"?"</formula>
    </cfRule>
  </conditionalFormatting>
  <conditionalFormatting sqref="D86">
    <cfRule type="cellIs" dxfId="310" priority="2" stopIfTrue="1" operator="equal">
      <formula>"?"</formula>
    </cfRule>
  </conditionalFormatting>
  <conditionalFormatting sqref="D81">
    <cfRule type="cellIs" dxfId="309"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23622047244094491" bottom="0.31496062992125984" header="0.11811023622047245" footer="0.3"/>
  <pageSetup paperSize="9" scale="14" fitToHeight="2" orientation="portrait" r:id="rId1"/>
  <headerFooter alignWithMargins="0"/>
  <rowBreaks count="1" manualBreakCount="1">
    <brk id="75" min="1" max="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GJ145"/>
  <sheetViews>
    <sheetView view="pageBreakPreview" topLeftCell="B1" zoomScale="27" zoomScaleNormal="25" zoomScaleSheetLayoutView="27" workbookViewId="0">
      <selection activeCell="F11" sqref="F11"/>
    </sheetView>
  </sheetViews>
  <sheetFormatPr defaultColWidth="28" defaultRowHeight="52.5" customHeight="1"/>
  <cols>
    <col min="1" max="1" width="16" style="1" hidden="1" customWidth="1"/>
    <col min="2" max="2" width="222.7109375" style="1" customWidth="1"/>
    <col min="3" max="3" width="20.140625" style="1" customWidth="1"/>
    <col min="4" max="4" width="50.7109375" style="1" customWidth="1"/>
    <col min="5" max="5" width="20.140625" style="1" customWidth="1"/>
    <col min="6" max="6" width="222.7109375" style="1" customWidth="1"/>
    <col min="7" max="8" width="8.85546875" customWidth="1"/>
    <col min="9" max="16" width="28" style="24" customWidth="1"/>
    <col min="17" max="16384" width="28" style="1"/>
  </cols>
  <sheetData>
    <row r="1" spans="2:192" ht="61.5" customHeight="1">
      <c r="B1" s="310" t="s">
        <v>438</v>
      </c>
      <c r="C1" s="311"/>
      <c r="D1" s="58" t="s">
        <v>343</v>
      </c>
      <c r="E1" s="314"/>
      <c r="F1" s="315"/>
      <c r="G1" s="1"/>
      <c r="H1" s="1"/>
      <c r="I1" s="1"/>
      <c r="J1" s="1"/>
      <c r="K1" s="1"/>
      <c r="L1" s="1"/>
      <c r="M1" s="1"/>
      <c r="N1" s="1"/>
      <c r="O1" s="1"/>
      <c r="P1" s="1"/>
    </row>
    <row r="2" spans="2:192" ht="108" customHeight="1">
      <c r="B2" s="312"/>
      <c r="C2" s="313"/>
      <c r="D2" s="55" t="s">
        <v>152</v>
      </c>
      <c r="E2" s="316"/>
      <c r="F2" s="317"/>
      <c r="G2" s="1"/>
      <c r="H2" s="1"/>
      <c r="I2" s="1"/>
      <c r="J2" s="1"/>
      <c r="K2" s="1"/>
      <c r="L2" s="1"/>
      <c r="M2" s="1"/>
      <c r="N2" s="1"/>
      <c r="O2" s="1"/>
      <c r="P2" s="1"/>
    </row>
    <row r="3" spans="2:192" ht="72" customHeight="1">
      <c r="B3" s="312"/>
      <c r="C3" s="313"/>
      <c r="D3" s="55">
        <v>1368</v>
      </c>
      <c r="E3" s="316"/>
      <c r="F3" s="317"/>
      <c r="G3" s="1"/>
      <c r="H3" s="1"/>
      <c r="I3" s="1"/>
      <c r="J3" s="1"/>
      <c r="K3" s="1"/>
      <c r="L3" s="1"/>
      <c r="M3" s="1"/>
      <c r="N3" s="1"/>
      <c r="O3" s="1"/>
      <c r="P3" s="1"/>
    </row>
    <row r="4" spans="2:192" ht="69" customHeight="1">
      <c r="B4" s="312"/>
      <c r="C4" s="313"/>
      <c r="D4" s="55" t="s">
        <v>347</v>
      </c>
      <c r="E4" s="316"/>
      <c r="F4" s="317"/>
      <c r="G4" s="1"/>
      <c r="H4" s="1"/>
      <c r="I4" s="1"/>
      <c r="J4" s="1"/>
      <c r="K4" s="1"/>
      <c r="L4" s="1"/>
      <c r="M4" s="1"/>
      <c r="N4" s="1"/>
      <c r="O4" s="1"/>
      <c r="P4" s="1"/>
    </row>
    <row r="5" spans="2:192" ht="61.5" customHeight="1">
      <c r="B5" s="312"/>
      <c r="C5" s="313"/>
      <c r="D5" s="56" t="s">
        <v>349</v>
      </c>
      <c r="E5" s="316"/>
      <c r="F5" s="317"/>
      <c r="G5" s="1"/>
      <c r="H5" s="1"/>
      <c r="I5" s="1"/>
      <c r="J5" s="1"/>
      <c r="K5" s="1"/>
      <c r="L5" s="1"/>
      <c r="M5" s="1"/>
      <c r="N5" s="1"/>
      <c r="O5" s="1"/>
      <c r="P5" s="1"/>
    </row>
    <row r="6" spans="2:192" ht="69" customHeight="1">
      <c r="B6" s="318" t="s">
        <v>392</v>
      </c>
      <c r="C6" s="319"/>
      <c r="D6" s="42">
        <v>16300</v>
      </c>
      <c r="E6" s="320"/>
      <c r="F6" s="321"/>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row>
    <row r="7" spans="2:192" ht="63.75" customHeight="1">
      <c r="B7" s="325" t="s">
        <v>204</v>
      </c>
      <c r="C7" s="326"/>
      <c r="D7" s="43" t="s">
        <v>501</v>
      </c>
      <c r="E7" s="320"/>
      <c r="F7" s="321"/>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row>
    <row r="8" spans="2:192" ht="69.75" customHeight="1">
      <c r="B8" s="59" t="s">
        <v>342</v>
      </c>
      <c r="C8" s="44" t="s">
        <v>394</v>
      </c>
      <c r="D8" s="45"/>
      <c r="E8" s="44" t="s">
        <v>394</v>
      </c>
      <c r="F8" s="60" t="s">
        <v>341</v>
      </c>
      <c r="G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row>
    <row r="9" spans="2:192" ht="69.95" customHeight="1">
      <c r="B9" s="61" t="s">
        <v>72</v>
      </c>
      <c r="C9" s="46"/>
      <c r="D9" s="47" t="s">
        <v>397</v>
      </c>
      <c r="E9" s="49"/>
      <c r="F9" s="73"/>
      <c r="G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row>
    <row r="10" spans="2:192" ht="69.95" customHeight="1">
      <c r="B10" s="61" t="s">
        <v>73</v>
      </c>
      <c r="C10" s="46"/>
      <c r="D10" s="47" t="s">
        <v>397</v>
      </c>
      <c r="E10" s="49"/>
      <c r="F10" s="73"/>
      <c r="G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row>
    <row r="11" spans="2:192" ht="69.95" customHeight="1">
      <c r="B11" s="61" t="s">
        <v>69</v>
      </c>
      <c r="C11" s="46"/>
      <c r="D11" s="48" t="s">
        <v>396</v>
      </c>
      <c r="E11" s="49"/>
      <c r="F11" s="73"/>
      <c r="G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row>
    <row r="12" spans="2:192" ht="69.95" customHeight="1">
      <c r="B12" s="61" t="s">
        <v>70</v>
      </c>
      <c r="C12" s="46"/>
      <c r="D12" s="47" t="s">
        <v>397</v>
      </c>
      <c r="E12" s="49"/>
      <c r="F12" s="73"/>
      <c r="G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row>
    <row r="13" spans="2:192" ht="69.95" customHeight="1">
      <c r="B13" s="61" t="s">
        <v>421</v>
      </c>
      <c r="C13" s="46"/>
      <c r="D13" s="48" t="s">
        <v>396</v>
      </c>
      <c r="E13" s="49"/>
      <c r="F13" s="73"/>
      <c r="G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row>
    <row r="14" spans="2:192" ht="69.95" customHeight="1">
      <c r="B14" s="61" t="s">
        <v>58</v>
      </c>
      <c r="C14" s="46"/>
      <c r="D14" s="48" t="s">
        <v>396</v>
      </c>
      <c r="E14" s="49"/>
      <c r="F14" s="73"/>
      <c r="G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row>
    <row r="15" spans="2:192" ht="69.95" customHeight="1">
      <c r="B15" s="61" t="s">
        <v>59</v>
      </c>
      <c r="C15" s="46"/>
      <c r="D15" s="48" t="s">
        <v>396</v>
      </c>
      <c r="E15" s="49"/>
      <c r="F15" s="73"/>
      <c r="G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row>
    <row r="16" spans="2:192" ht="69.95" customHeight="1">
      <c r="B16" s="61" t="s">
        <v>60</v>
      </c>
      <c r="C16" s="46"/>
      <c r="D16" s="48" t="s">
        <v>396</v>
      </c>
      <c r="E16" s="49"/>
      <c r="F16" s="73"/>
      <c r="G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row>
    <row r="17" spans="2:192" ht="69.95" customHeight="1">
      <c r="B17" s="61" t="s">
        <v>61</v>
      </c>
      <c r="C17" s="46"/>
      <c r="D17" s="48" t="s">
        <v>396</v>
      </c>
      <c r="E17" s="49"/>
      <c r="F17" s="73"/>
      <c r="G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row>
    <row r="18" spans="2:192" ht="69.95" customHeight="1">
      <c r="B18" s="61" t="s">
        <v>328</v>
      </c>
      <c r="C18" s="46"/>
      <c r="D18" s="48" t="s">
        <v>396</v>
      </c>
      <c r="E18" s="49"/>
      <c r="F18" s="73"/>
      <c r="G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row>
    <row r="19" spans="2:192" ht="69.95" customHeight="1">
      <c r="B19" s="61" t="s">
        <v>62</v>
      </c>
      <c r="C19" s="46" t="s">
        <v>395</v>
      </c>
      <c r="D19" s="48" t="s">
        <v>396</v>
      </c>
      <c r="E19" s="49" t="str">
        <f t="shared" ref="E19:E50" si="0">C19</f>
        <v>008</v>
      </c>
      <c r="F19" s="73"/>
      <c r="G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row>
    <row r="20" spans="2:192" ht="69.95" customHeight="1">
      <c r="B20" s="61" t="s">
        <v>334</v>
      </c>
      <c r="C20" s="46" t="s">
        <v>398</v>
      </c>
      <c r="D20" s="48" t="s">
        <v>396</v>
      </c>
      <c r="E20" s="49" t="str">
        <f t="shared" si="0"/>
        <v>009</v>
      </c>
      <c r="F20" s="73"/>
      <c r="G20" s="1"/>
      <c r="H20" s="1"/>
      <c r="I20" s="1"/>
      <c r="J20" s="1"/>
      <c r="K20" s="1"/>
      <c r="L20" s="1"/>
      <c r="M20" s="1"/>
      <c r="N20" s="1"/>
      <c r="O20" s="1"/>
      <c r="P20" s="1"/>
    </row>
    <row r="21" spans="2:192" ht="69.95" customHeight="1">
      <c r="B21" s="61" t="s">
        <v>154</v>
      </c>
      <c r="C21" s="46" t="s">
        <v>399</v>
      </c>
      <c r="D21" s="48" t="s">
        <v>396</v>
      </c>
      <c r="E21" s="49" t="str">
        <f t="shared" si="0"/>
        <v>025</v>
      </c>
      <c r="F21" s="73"/>
      <c r="G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row>
    <row r="22" spans="2:192" ht="69.95" customHeight="1">
      <c r="B22" s="61" t="s">
        <v>64</v>
      </c>
      <c r="C22" s="46" t="s">
        <v>255</v>
      </c>
      <c r="D22" s="48" t="s">
        <v>396</v>
      </c>
      <c r="E22" s="49" t="str">
        <f t="shared" si="0"/>
        <v>028</v>
      </c>
      <c r="F22" s="73"/>
      <c r="G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row>
    <row r="23" spans="2:192" ht="69.95" customHeight="1">
      <c r="B23" s="61" t="s">
        <v>68</v>
      </c>
      <c r="C23" s="46" t="s">
        <v>400</v>
      </c>
      <c r="D23" s="48" t="s">
        <v>396</v>
      </c>
      <c r="E23" s="49" t="str">
        <f t="shared" si="0"/>
        <v>041</v>
      </c>
      <c r="F23" s="73"/>
      <c r="G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row>
    <row r="24" spans="2:192" ht="69.95" customHeight="1">
      <c r="B24" s="61" t="s">
        <v>169</v>
      </c>
      <c r="C24" s="54" t="s">
        <v>168</v>
      </c>
      <c r="D24" s="48" t="s">
        <v>396</v>
      </c>
      <c r="E24" s="49" t="str">
        <f t="shared" si="0"/>
        <v>052</v>
      </c>
      <c r="F24" s="73"/>
      <c r="G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row>
    <row r="25" spans="2:192" ht="69.95" customHeight="1">
      <c r="B25" s="61" t="s">
        <v>451</v>
      </c>
      <c r="C25" s="46" t="s">
        <v>452</v>
      </c>
      <c r="D25" s="51">
        <v>30</v>
      </c>
      <c r="E25" s="49" t="str">
        <f t="shared" si="0"/>
        <v>064</v>
      </c>
      <c r="F25" s="73"/>
      <c r="G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row>
    <row r="26" spans="2:192" ht="69.95" customHeight="1">
      <c r="B26" s="61" t="s">
        <v>138</v>
      </c>
      <c r="C26" s="46" t="s">
        <v>449</v>
      </c>
      <c r="D26" s="51">
        <v>165</v>
      </c>
      <c r="E26" s="49" t="str">
        <f t="shared" si="0"/>
        <v>070</v>
      </c>
      <c r="F26" s="73"/>
      <c r="G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row>
    <row r="27" spans="2:192" ht="69.95" customHeight="1">
      <c r="B27" s="61" t="s">
        <v>401</v>
      </c>
      <c r="C27" s="46" t="s">
        <v>402</v>
      </c>
      <c r="D27" s="51">
        <v>215</v>
      </c>
      <c r="E27" s="49" t="str">
        <f t="shared" si="0"/>
        <v>097</v>
      </c>
      <c r="F27" s="68" t="s">
        <v>473</v>
      </c>
      <c r="G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row>
    <row r="28" spans="2:192" ht="69.95" customHeight="1">
      <c r="B28" s="61" t="s">
        <v>221</v>
      </c>
      <c r="C28" s="46">
        <v>102</v>
      </c>
      <c r="D28" s="51">
        <v>165</v>
      </c>
      <c r="E28" s="49">
        <f t="shared" si="0"/>
        <v>102</v>
      </c>
      <c r="F28" s="73"/>
      <c r="G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row>
    <row r="29" spans="2:192" ht="69.95" customHeight="1">
      <c r="B29" s="61" t="s">
        <v>139</v>
      </c>
      <c r="C29" s="46">
        <v>132</v>
      </c>
      <c r="D29" s="51">
        <v>135</v>
      </c>
      <c r="E29" s="49">
        <f t="shared" si="0"/>
        <v>132</v>
      </c>
      <c r="F29" s="73"/>
      <c r="G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row>
    <row r="30" spans="2:192" ht="69.95" customHeight="1">
      <c r="B30" s="61" t="s">
        <v>252</v>
      </c>
      <c r="C30" s="46">
        <v>140</v>
      </c>
      <c r="D30" s="51">
        <v>570</v>
      </c>
      <c r="E30" s="49">
        <f t="shared" si="0"/>
        <v>140</v>
      </c>
      <c r="F30" s="73"/>
      <c r="G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row>
    <row r="31" spans="2:192" ht="69.95" customHeight="1">
      <c r="B31" s="61" t="s">
        <v>57</v>
      </c>
      <c r="C31" s="46">
        <v>150</v>
      </c>
      <c r="D31" s="48" t="s">
        <v>396</v>
      </c>
      <c r="E31" s="49">
        <f t="shared" si="0"/>
        <v>150</v>
      </c>
      <c r="F31" s="73"/>
      <c r="G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row>
    <row r="32" spans="2:192" ht="69.95" customHeight="1">
      <c r="B32" s="61" t="s">
        <v>403</v>
      </c>
      <c r="C32" s="46">
        <v>211</v>
      </c>
      <c r="D32" s="51">
        <v>1140</v>
      </c>
      <c r="E32" s="49">
        <f t="shared" si="0"/>
        <v>211</v>
      </c>
      <c r="F32" s="68" t="s">
        <v>484</v>
      </c>
      <c r="G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row>
    <row r="33" spans="2:192" ht="69.95" customHeight="1">
      <c r="B33" s="61" t="s">
        <v>140</v>
      </c>
      <c r="C33" s="46">
        <v>213</v>
      </c>
      <c r="D33" s="51">
        <v>315</v>
      </c>
      <c r="E33" s="49">
        <f t="shared" si="0"/>
        <v>213</v>
      </c>
      <c r="F33" s="68" t="s">
        <v>357</v>
      </c>
      <c r="G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row>
    <row r="34" spans="2:192" ht="84" customHeight="1">
      <c r="B34" s="61" t="s">
        <v>404</v>
      </c>
      <c r="C34" s="46">
        <v>230</v>
      </c>
      <c r="D34" s="51">
        <v>735</v>
      </c>
      <c r="E34" s="49">
        <f t="shared" si="0"/>
        <v>230</v>
      </c>
      <c r="F34" s="70" t="s">
        <v>475</v>
      </c>
      <c r="G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row>
    <row r="35" spans="2:192" ht="89.25" customHeight="1">
      <c r="B35" s="61" t="s">
        <v>386</v>
      </c>
      <c r="C35" s="46">
        <v>245</v>
      </c>
      <c r="D35" s="51">
        <v>135</v>
      </c>
      <c r="E35" s="49">
        <f t="shared" si="0"/>
        <v>245</v>
      </c>
      <c r="F35" s="70" t="s">
        <v>234</v>
      </c>
      <c r="G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row>
    <row r="36" spans="2:192" ht="69.95" customHeight="1">
      <c r="B36" s="61" t="s">
        <v>96</v>
      </c>
      <c r="C36" s="46">
        <v>321</v>
      </c>
      <c r="D36" s="51">
        <v>165</v>
      </c>
      <c r="E36" s="49">
        <f t="shared" si="0"/>
        <v>321</v>
      </c>
      <c r="F36" s="73"/>
      <c r="G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row>
    <row r="37" spans="2:192" ht="69.95" customHeight="1">
      <c r="B37" s="61" t="s">
        <v>461</v>
      </c>
      <c r="C37" s="46" t="s">
        <v>141</v>
      </c>
      <c r="D37" s="51">
        <v>360</v>
      </c>
      <c r="E37" s="49" t="str">
        <f t="shared" si="0"/>
        <v>365</v>
      </c>
      <c r="F37" s="74" t="s">
        <v>509</v>
      </c>
      <c r="G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row>
    <row r="38" spans="2:192" ht="69.95" customHeight="1">
      <c r="B38" s="61" t="s">
        <v>48</v>
      </c>
      <c r="C38" s="46">
        <v>392</v>
      </c>
      <c r="D38" s="48" t="s">
        <v>396</v>
      </c>
      <c r="E38" s="49">
        <f t="shared" si="0"/>
        <v>392</v>
      </c>
      <c r="F38" s="68"/>
      <c r="G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row>
    <row r="39" spans="2:192" ht="69.95" customHeight="1">
      <c r="B39" s="61" t="s">
        <v>364</v>
      </c>
      <c r="C39" s="46">
        <v>396</v>
      </c>
      <c r="D39" s="51">
        <v>70</v>
      </c>
      <c r="E39" s="49">
        <f t="shared" si="0"/>
        <v>396</v>
      </c>
      <c r="F39" s="73"/>
      <c r="G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2:192" ht="69.95" customHeight="1">
      <c r="B40" s="61" t="s">
        <v>851</v>
      </c>
      <c r="C40" s="46">
        <v>400</v>
      </c>
      <c r="D40" s="51">
        <v>885</v>
      </c>
      <c r="E40" s="49">
        <f t="shared" si="0"/>
        <v>400</v>
      </c>
      <c r="F40" s="68" t="s">
        <v>484</v>
      </c>
      <c r="G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2:192" ht="69.95" customHeight="1">
      <c r="B41" s="61" t="s">
        <v>165</v>
      </c>
      <c r="C41" s="46">
        <v>409</v>
      </c>
      <c r="D41" s="51">
        <v>165</v>
      </c>
      <c r="E41" s="49">
        <f t="shared" si="0"/>
        <v>409</v>
      </c>
      <c r="F41" s="70" t="s">
        <v>474</v>
      </c>
      <c r="G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row>
    <row r="42" spans="2:192" ht="69.95" customHeight="1">
      <c r="B42" s="61" t="s">
        <v>422</v>
      </c>
      <c r="C42" s="46">
        <v>416</v>
      </c>
      <c r="D42" s="51">
        <v>215</v>
      </c>
      <c r="E42" s="49">
        <f t="shared" si="0"/>
        <v>416</v>
      </c>
      <c r="F42" s="73"/>
      <c r="G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row>
    <row r="43" spans="2:192" ht="69.95" customHeight="1">
      <c r="B43" s="61" t="s">
        <v>365</v>
      </c>
      <c r="C43" s="46">
        <v>441</v>
      </c>
      <c r="D43" s="51">
        <v>215</v>
      </c>
      <c r="E43" s="49">
        <f t="shared" si="0"/>
        <v>441</v>
      </c>
      <c r="F43" s="73"/>
      <c r="G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row>
    <row r="44" spans="2:192" ht="69.95" customHeight="1">
      <c r="B44" s="61" t="s">
        <v>146</v>
      </c>
      <c r="C44" s="46">
        <v>452</v>
      </c>
      <c r="D44" s="51">
        <v>215</v>
      </c>
      <c r="E44" s="49">
        <f t="shared" si="0"/>
        <v>452</v>
      </c>
      <c r="F44" s="68" t="s">
        <v>484</v>
      </c>
      <c r="G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row>
    <row r="45" spans="2:192" ht="69.95" customHeight="1">
      <c r="B45" s="61" t="s">
        <v>66</v>
      </c>
      <c r="C45" s="46" t="s">
        <v>453</v>
      </c>
      <c r="D45" s="48" t="s">
        <v>396</v>
      </c>
      <c r="E45" s="49" t="str">
        <f t="shared" si="0"/>
        <v>41A</v>
      </c>
      <c r="F45" s="73"/>
      <c r="G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row>
    <row r="46" spans="2:192" ht="69.95" customHeight="1">
      <c r="B46" s="61" t="s">
        <v>74</v>
      </c>
      <c r="C46" s="46" t="s">
        <v>75</v>
      </c>
      <c r="D46" s="51">
        <v>215</v>
      </c>
      <c r="E46" s="49" t="str">
        <f t="shared" si="0"/>
        <v>4BJ</v>
      </c>
      <c r="F46" s="73"/>
      <c r="G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row>
    <row r="47" spans="2:192" ht="69.95" customHeight="1">
      <c r="B47" s="61" t="s">
        <v>143</v>
      </c>
      <c r="C47" s="46" t="s">
        <v>454</v>
      </c>
      <c r="D47" s="51">
        <v>115</v>
      </c>
      <c r="E47" s="49" t="str">
        <f t="shared" si="0"/>
        <v>4CS</v>
      </c>
      <c r="F47" s="68"/>
      <c r="G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row>
    <row r="48" spans="2:192" ht="91.5" customHeight="1">
      <c r="B48" s="77" t="s">
        <v>166</v>
      </c>
      <c r="C48" s="46" t="s">
        <v>144</v>
      </c>
      <c r="D48" s="51">
        <v>835</v>
      </c>
      <c r="E48" s="49" t="str">
        <f t="shared" si="0"/>
        <v>4CU</v>
      </c>
      <c r="F48" s="70" t="s">
        <v>358</v>
      </c>
      <c r="G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row>
    <row r="49" spans="1:192" ht="69.95" customHeight="1">
      <c r="B49" s="61" t="s">
        <v>354</v>
      </c>
      <c r="C49" s="46" t="s">
        <v>391</v>
      </c>
      <c r="D49" s="51">
        <v>0</v>
      </c>
      <c r="E49" s="49" t="str">
        <f t="shared" si="0"/>
        <v>4FU</v>
      </c>
      <c r="F49" s="68" t="s">
        <v>503</v>
      </c>
      <c r="G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row>
    <row r="50" spans="1:192" ht="69.95" customHeight="1">
      <c r="B50" s="61" t="s">
        <v>50</v>
      </c>
      <c r="C50" s="46" t="s">
        <v>41</v>
      </c>
      <c r="D50" s="51">
        <v>115</v>
      </c>
      <c r="E50" s="49" t="str">
        <f t="shared" si="0"/>
        <v>4GF</v>
      </c>
      <c r="F50" s="68" t="s">
        <v>473</v>
      </c>
      <c r="G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row>
    <row r="51" spans="1:192" s="20" customFormat="1" ht="69.95" customHeight="1">
      <c r="A51" s="108"/>
      <c r="B51" s="61" t="s">
        <v>467</v>
      </c>
      <c r="C51" s="46" t="s">
        <v>466</v>
      </c>
      <c r="D51" s="51">
        <v>60</v>
      </c>
      <c r="E51" s="49" t="str">
        <f t="shared" ref="E51:E73" si="1">C51</f>
        <v>4YV</v>
      </c>
      <c r="F51" s="73"/>
      <c r="G51" s="24"/>
      <c r="H51"/>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row>
    <row r="52" spans="1:192" ht="69.95" customHeight="1">
      <c r="B52" s="61" t="s">
        <v>330</v>
      </c>
      <c r="C52" s="46">
        <v>500</v>
      </c>
      <c r="D52" s="48" t="s">
        <v>396</v>
      </c>
      <c r="E52" s="49">
        <f t="shared" si="1"/>
        <v>500</v>
      </c>
      <c r="F52" s="73"/>
      <c r="G52" s="1"/>
      <c r="H52" s="1"/>
      <c r="I52" s="1"/>
      <c r="J52" s="1"/>
      <c r="K52" s="1"/>
      <c r="L52" s="1"/>
      <c r="M52" s="1"/>
      <c r="N52" s="1"/>
      <c r="O52" s="1"/>
      <c r="P52" s="1"/>
    </row>
    <row r="53" spans="1:192" ht="69.95" customHeight="1">
      <c r="B53" s="61" t="s">
        <v>331</v>
      </c>
      <c r="C53" s="46">
        <v>502</v>
      </c>
      <c r="D53" s="48" t="s">
        <v>396</v>
      </c>
      <c r="E53" s="49">
        <f t="shared" si="1"/>
        <v>502</v>
      </c>
      <c r="F53" s="73"/>
      <c r="G53" s="1"/>
      <c r="H53" s="1"/>
      <c r="I53" s="1"/>
      <c r="J53" s="1"/>
      <c r="K53" s="1"/>
      <c r="L53" s="1"/>
      <c r="M53" s="1"/>
      <c r="N53" s="1"/>
      <c r="O53" s="1"/>
      <c r="P53" s="1"/>
    </row>
    <row r="54" spans="1:192" ht="69.95" customHeight="1">
      <c r="B54" s="61" t="s">
        <v>332</v>
      </c>
      <c r="C54" s="46">
        <v>505</v>
      </c>
      <c r="D54" s="48" t="s">
        <v>396</v>
      </c>
      <c r="E54" s="49">
        <f t="shared" si="1"/>
        <v>505</v>
      </c>
      <c r="F54" s="73"/>
      <c r="G54" s="1"/>
      <c r="H54" s="1"/>
      <c r="I54" s="1"/>
      <c r="J54" s="1"/>
      <c r="K54" s="1"/>
      <c r="L54" s="1"/>
      <c r="M54" s="1"/>
      <c r="N54" s="1"/>
      <c r="O54" s="1"/>
      <c r="P54" s="1"/>
    </row>
    <row r="55" spans="1:192" ht="69.95" customHeight="1">
      <c r="B55" s="61" t="s">
        <v>355</v>
      </c>
      <c r="C55" s="46">
        <v>508</v>
      </c>
      <c r="D55" s="51">
        <v>315</v>
      </c>
      <c r="E55" s="49">
        <f t="shared" si="1"/>
        <v>508</v>
      </c>
      <c r="F55" s="68" t="s">
        <v>360</v>
      </c>
      <c r="G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row>
    <row r="56" spans="1:192" ht="69.95" customHeight="1">
      <c r="B56" s="61" t="s">
        <v>63</v>
      </c>
      <c r="C56" s="46" t="s">
        <v>434</v>
      </c>
      <c r="D56" s="48" t="s">
        <v>396</v>
      </c>
      <c r="E56" s="49" t="str">
        <f t="shared" si="1"/>
        <v>5DD</v>
      </c>
      <c r="F56" s="68"/>
      <c r="G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row>
    <row r="57" spans="1:192" ht="69.95" customHeight="1">
      <c r="B57" s="61" t="s">
        <v>153</v>
      </c>
      <c r="C57" s="46" t="s">
        <v>292</v>
      </c>
      <c r="D57" s="48" t="s">
        <v>396</v>
      </c>
      <c r="E57" s="49" t="str">
        <f t="shared" si="1"/>
        <v>5DE</v>
      </c>
      <c r="G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row>
    <row r="58" spans="1:192" s="20" customFormat="1" ht="69.95" customHeight="1">
      <c r="A58" s="108"/>
      <c r="B58" s="72" t="s">
        <v>411</v>
      </c>
      <c r="C58" s="46" t="s">
        <v>455</v>
      </c>
      <c r="D58" s="51">
        <v>165</v>
      </c>
      <c r="E58" s="49" t="str">
        <f t="shared" si="1"/>
        <v>5JW</v>
      </c>
      <c r="F58" s="68" t="s">
        <v>359</v>
      </c>
      <c r="G58" s="24"/>
      <c r="H58"/>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row>
    <row r="59" spans="1:192" s="108" customFormat="1" ht="69.95" customHeight="1">
      <c r="B59" s="72" t="s">
        <v>479</v>
      </c>
      <c r="C59" s="50" t="s">
        <v>478</v>
      </c>
      <c r="D59" s="53">
        <v>160</v>
      </c>
      <c r="E59" s="49" t="str">
        <f t="shared" si="1"/>
        <v>5ZG</v>
      </c>
      <c r="F59" s="68"/>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192" ht="69.95" customHeight="1">
      <c r="B60" s="61" t="s">
        <v>333</v>
      </c>
      <c r="C60" s="46">
        <v>614</v>
      </c>
      <c r="D60" s="48" t="s">
        <v>396</v>
      </c>
      <c r="E60" s="49">
        <f t="shared" si="1"/>
        <v>614</v>
      </c>
      <c r="F60" s="73"/>
      <c r="G60" s="1"/>
      <c r="H60" s="1"/>
      <c r="I60" s="1"/>
      <c r="J60" s="1"/>
      <c r="K60" s="1"/>
      <c r="L60" s="1"/>
      <c r="M60" s="1"/>
      <c r="N60" s="1"/>
      <c r="O60" s="1"/>
      <c r="P60" s="1"/>
    </row>
    <row r="61" spans="1:192" s="20" customFormat="1" ht="69.95" customHeight="1">
      <c r="A61" s="108"/>
      <c r="B61" s="61" t="s">
        <v>49</v>
      </c>
      <c r="C61" s="46" t="s">
        <v>533</v>
      </c>
      <c r="D61" s="51">
        <v>265</v>
      </c>
      <c r="E61" s="49" t="str">
        <f t="shared" si="1"/>
        <v>60K</v>
      </c>
      <c r="F61" s="73"/>
      <c r="G61" s="24"/>
      <c r="H61"/>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row>
    <row r="62" spans="1:192" ht="105.75" customHeight="1">
      <c r="B62" s="77" t="s">
        <v>463</v>
      </c>
      <c r="C62" s="46" t="s">
        <v>2</v>
      </c>
      <c r="D62" s="51">
        <v>315</v>
      </c>
      <c r="E62" s="49" t="str">
        <f t="shared" si="1"/>
        <v>65W</v>
      </c>
      <c r="F62" s="70" t="s">
        <v>232</v>
      </c>
      <c r="G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row>
    <row r="63" spans="1:192" s="34" customFormat="1" ht="69.95" customHeight="1">
      <c r="A63" s="109"/>
      <c r="B63" s="61" t="s">
        <v>222</v>
      </c>
      <c r="C63" s="46" t="s">
        <v>46</v>
      </c>
      <c r="D63" s="51">
        <v>55</v>
      </c>
      <c r="E63" s="49" t="str">
        <f t="shared" si="1"/>
        <v>68R</v>
      </c>
      <c r="F63" s="68" t="s">
        <v>504</v>
      </c>
      <c r="G63" s="24"/>
      <c r="H63"/>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row>
    <row r="64" spans="1:192" ht="69.95" customHeight="1">
      <c r="B64" s="61" t="s">
        <v>223</v>
      </c>
      <c r="C64" s="46">
        <v>709</v>
      </c>
      <c r="D64" s="51">
        <v>135</v>
      </c>
      <c r="E64" s="49">
        <f t="shared" si="1"/>
        <v>709</v>
      </c>
      <c r="F64" s="68" t="s">
        <v>233</v>
      </c>
      <c r="G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row>
    <row r="65" spans="2:192" ht="69.95" customHeight="1">
      <c r="B65" s="61" t="s">
        <v>67</v>
      </c>
      <c r="C65" s="46">
        <v>710</v>
      </c>
      <c r="D65" s="51">
        <v>115</v>
      </c>
      <c r="E65" s="49">
        <f t="shared" si="1"/>
        <v>710</v>
      </c>
      <c r="F65" s="68" t="s">
        <v>505</v>
      </c>
      <c r="G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row>
    <row r="66" spans="2:192" ht="69.95" customHeight="1">
      <c r="B66" s="61" t="s">
        <v>148</v>
      </c>
      <c r="C66" s="46">
        <v>717</v>
      </c>
      <c r="D66" s="51">
        <v>115</v>
      </c>
      <c r="E66" s="49">
        <f t="shared" si="1"/>
        <v>717</v>
      </c>
      <c r="F66" s="73"/>
      <c r="G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row>
    <row r="67" spans="2:192" ht="86.25" customHeight="1">
      <c r="B67" s="77" t="s">
        <v>149</v>
      </c>
      <c r="C67" s="46">
        <v>718</v>
      </c>
      <c r="D67" s="51">
        <v>620</v>
      </c>
      <c r="E67" s="49">
        <f t="shared" si="1"/>
        <v>718</v>
      </c>
      <c r="F67" s="70" t="s">
        <v>361</v>
      </c>
      <c r="G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row>
    <row r="68" spans="2:192" ht="75" customHeight="1">
      <c r="B68" s="67" t="s">
        <v>485</v>
      </c>
      <c r="C68" s="50">
        <v>732</v>
      </c>
      <c r="D68" s="53">
        <v>0</v>
      </c>
      <c r="E68" s="49">
        <f t="shared" si="1"/>
        <v>732</v>
      </c>
      <c r="F68" s="70"/>
      <c r="G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row>
    <row r="69" spans="2:192" ht="69.95" customHeight="1">
      <c r="B69" s="61" t="s">
        <v>52</v>
      </c>
      <c r="C69" s="46">
        <v>803</v>
      </c>
      <c r="D69" s="48" t="s">
        <v>396</v>
      </c>
      <c r="E69" s="49">
        <f t="shared" si="1"/>
        <v>803</v>
      </c>
      <c r="F69" s="73"/>
      <c r="G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row>
    <row r="70" spans="2:192" ht="69.95" customHeight="1">
      <c r="B70" s="61" t="s">
        <v>366</v>
      </c>
      <c r="C70" s="46">
        <v>823</v>
      </c>
      <c r="D70" s="51">
        <v>65</v>
      </c>
      <c r="E70" s="49">
        <f t="shared" si="1"/>
        <v>823</v>
      </c>
      <c r="F70" s="73"/>
      <c r="G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row>
    <row r="71" spans="2:192" ht="69.95" customHeight="1">
      <c r="B71" s="61" t="s">
        <v>352</v>
      </c>
      <c r="C71" s="46">
        <v>923</v>
      </c>
      <c r="D71" s="51">
        <v>265</v>
      </c>
      <c r="E71" s="49">
        <f t="shared" si="1"/>
        <v>923</v>
      </c>
      <c r="F71" s="73"/>
      <c r="G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row>
    <row r="72" spans="2:192" ht="69.95" customHeight="1">
      <c r="B72" s="61" t="s">
        <v>329</v>
      </c>
      <c r="C72" s="46">
        <v>947</v>
      </c>
      <c r="D72" s="51">
        <v>100</v>
      </c>
      <c r="E72" s="49">
        <f t="shared" si="1"/>
        <v>947</v>
      </c>
      <c r="F72" s="73"/>
      <c r="G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row>
    <row r="73" spans="2:192" ht="69.95" customHeight="1">
      <c r="B73" s="61" t="s">
        <v>353</v>
      </c>
      <c r="C73" s="46">
        <v>989</v>
      </c>
      <c r="D73" s="48" t="s">
        <v>396</v>
      </c>
      <c r="E73" s="49">
        <f t="shared" si="1"/>
        <v>989</v>
      </c>
      <c r="F73" s="73"/>
      <c r="G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row>
    <row r="74" spans="2:192" ht="64.5" customHeight="1">
      <c r="B74" s="329" t="s">
        <v>350</v>
      </c>
      <c r="C74" s="330"/>
      <c r="D74" s="330"/>
      <c r="E74" s="330"/>
      <c r="F74" s="331"/>
      <c r="G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row>
    <row r="75" spans="2:192" ht="69.95" customHeight="1">
      <c r="B75" s="61" t="s">
        <v>335</v>
      </c>
      <c r="C75" s="46" t="s">
        <v>230</v>
      </c>
      <c r="D75" s="48" t="s">
        <v>396</v>
      </c>
      <c r="E75" s="49" t="str">
        <f>C75</f>
        <v>6H6</v>
      </c>
      <c r="F75" s="73"/>
      <c r="G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row>
    <row r="76" spans="2:192" ht="69.95" customHeight="1">
      <c r="B76" s="61" t="s">
        <v>336</v>
      </c>
      <c r="C76" s="46">
        <v>108</v>
      </c>
      <c r="D76" s="51">
        <v>420</v>
      </c>
      <c r="E76" s="49">
        <f>C76</f>
        <v>108</v>
      </c>
      <c r="F76" s="73"/>
      <c r="G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row>
    <row r="77" spans="2:192" s="242" customFormat="1" ht="69.95" customHeight="1">
      <c r="B77" s="61" t="s">
        <v>605</v>
      </c>
      <c r="C77" s="46" t="s">
        <v>604</v>
      </c>
      <c r="D77" s="51" t="s">
        <v>397</v>
      </c>
      <c r="E77" s="49" t="s">
        <v>604</v>
      </c>
      <c r="F77" s="73"/>
      <c r="G77" s="24"/>
      <c r="H77"/>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row>
    <row r="78" spans="2:192" ht="64.5" customHeight="1">
      <c r="B78" s="329" t="s">
        <v>351</v>
      </c>
      <c r="C78" s="330"/>
      <c r="D78" s="330"/>
      <c r="E78" s="330"/>
      <c r="F78" s="331"/>
      <c r="G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row>
    <row r="79" spans="2:192" ht="95.25" customHeight="1">
      <c r="B79" s="123" t="s">
        <v>410</v>
      </c>
      <c r="C79" s="46" t="s">
        <v>383</v>
      </c>
      <c r="D79" s="51">
        <v>265</v>
      </c>
      <c r="E79" s="49" t="str">
        <f>C79</f>
        <v>5C5</v>
      </c>
      <c r="G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row>
    <row r="80" spans="2:192" ht="180.75" customHeight="1">
      <c r="B80" s="123" t="s">
        <v>481</v>
      </c>
      <c r="C80" s="50" t="s">
        <v>480</v>
      </c>
      <c r="D80" s="53">
        <v>500</v>
      </c>
      <c r="E80" s="49" t="str">
        <f>C80</f>
        <v>6JW</v>
      </c>
      <c r="F80" s="74" t="s">
        <v>483</v>
      </c>
      <c r="G80" s="1"/>
      <c r="H80" s="1"/>
      <c r="I80" s="1"/>
      <c r="J80" s="1"/>
      <c r="K80" s="1"/>
      <c r="L80" s="1"/>
      <c r="M80" s="1"/>
      <c r="N80" s="1"/>
      <c r="O80" s="1"/>
      <c r="P80" s="1"/>
    </row>
    <row r="81" spans="1:192" ht="61.5" customHeight="1">
      <c r="B81" s="332" t="s">
        <v>324</v>
      </c>
      <c r="C81" s="332"/>
      <c r="D81" s="332"/>
      <c r="E81" s="332"/>
      <c r="F81" s="332"/>
      <c r="G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row>
    <row r="82" spans="1:192" ht="69.95" customHeight="1">
      <c r="B82" s="77" t="s">
        <v>217</v>
      </c>
      <c r="C82" s="76" t="s">
        <v>90</v>
      </c>
      <c r="D82" s="51">
        <v>215</v>
      </c>
      <c r="E82" s="76" t="str">
        <f t="shared" ref="E82:E123" si="2">C82</f>
        <v>4AU</v>
      </c>
      <c r="F82" s="74"/>
      <c r="G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row>
    <row r="83" spans="1:192" ht="69.95" customHeight="1">
      <c r="B83" s="77" t="s">
        <v>215</v>
      </c>
      <c r="C83" s="76" t="s">
        <v>91</v>
      </c>
      <c r="D83" s="51">
        <v>215</v>
      </c>
      <c r="E83" s="76" t="str">
        <f t="shared" si="2"/>
        <v>4ML</v>
      </c>
      <c r="F83" s="74"/>
      <c r="G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row>
    <row r="84" spans="1:192" ht="69.95" customHeight="1">
      <c r="B84" s="77" t="s">
        <v>216</v>
      </c>
      <c r="C84" s="76" t="s">
        <v>92</v>
      </c>
      <c r="D84" s="51">
        <v>215</v>
      </c>
      <c r="E84" s="76" t="str">
        <f t="shared" si="2"/>
        <v>4AQ</v>
      </c>
      <c r="F84" s="74"/>
      <c r="G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row>
    <row r="85" spans="1:192" ht="69.95" customHeight="1">
      <c r="B85" s="77" t="s">
        <v>79</v>
      </c>
      <c r="C85" s="76" t="s">
        <v>78</v>
      </c>
      <c r="D85" s="51">
        <v>295</v>
      </c>
      <c r="E85" s="76" t="str">
        <f t="shared" si="2"/>
        <v>5HA</v>
      </c>
      <c r="F85" s="74"/>
      <c r="G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row>
    <row r="86" spans="1:192" ht="69.95" customHeight="1">
      <c r="B86" s="77" t="s">
        <v>80</v>
      </c>
      <c r="C86" s="76" t="s">
        <v>534</v>
      </c>
      <c r="D86" s="51">
        <v>295</v>
      </c>
      <c r="E86" s="76" t="str">
        <f t="shared" si="2"/>
        <v>5HB</v>
      </c>
      <c r="F86" s="74"/>
      <c r="G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row>
    <row r="87" spans="1:192" ht="69.95" customHeight="1">
      <c r="B87" s="77" t="s">
        <v>81</v>
      </c>
      <c r="C87" s="76" t="s">
        <v>535</v>
      </c>
      <c r="D87" s="51">
        <v>295</v>
      </c>
      <c r="E87" s="76" t="str">
        <f t="shared" si="2"/>
        <v>5HF</v>
      </c>
      <c r="F87" s="74"/>
      <c r="G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row>
    <row r="88" spans="1:192" ht="69.95" customHeight="1">
      <c r="B88" s="77" t="s">
        <v>83</v>
      </c>
      <c r="C88" s="76" t="s">
        <v>536</v>
      </c>
      <c r="D88" s="51">
        <v>295</v>
      </c>
      <c r="E88" s="76" t="str">
        <f t="shared" si="2"/>
        <v>5HC</v>
      </c>
      <c r="F88" s="74"/>
      <c r="G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c r="GH88" s="24"/>
      <c r="GI88" s="24"/>
      <c r="GJ88" s="24"/>
    </row>
    <row r="89" spans="1:192" ht="69.95" customHeight="1">
      <c r="B89" s="77" t="s">
        <v>84</v>
      </c>
      <c r="C89" s="76" t="s">
        <v>82</v>
      </c>
      <c r="D89" s="51">
        <v>295</v>
      </c>
      <c r="E89" s="76" t="str">
        <f t="shared" si="2"/>
        <v>5HD</v>
      </c>
      <c r="F89" s="74"/>
      <c r="G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row>
    <row r="90" spans="1:192" ht="69.95" customHeight="1">
      <c r="B90" s="77" t="s">
        <v>85</v>
      </c>
      <c r="C90" s="76" t="s">
        <v>537</v>
      </c>
      <c r="D90" s="51">
        <v>295</v>
      </c>
      <c r="E90" s="76" t="str">
        <f t="shared" si="2"/>
        <v>5HE</v>
      </c>
      <c r="F90" s="74"/>
      <c r="G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row>
    <row r="91" spans="1:192" ht="69.95" customHeight="1">
      <c r="B91" s="77" t="s">
        <v>87</v>
      </c>
      <c r="C91" s="76" t="s">
        <v>538</v>
      </c>
      <c r="D91" s="51">
        <v>295</v>
      </c>
      <c r="E91" s="76" t="str">
        <f t="shared" si="2"/>
        <v>5H5</v>
      </c>
      <c r="F91" s="74"/>
      <c r="G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row>
    <row r="92" spans="1:192" ht="69.95" customHeight="1">
      <c r="B92" s="77" t="s">
        <v>88</v>
      </c>
      <c r="C92" s="76" t="s">
        <v>86</v>
      </c>
      <c r="D92" s="51">
        <v>295</v>
      </c>
      <c r="E92" s="76" t="str">
        <f t="shared" si="2"/>
        <v>5H6</v>
      </c>
      <c r="F92" s="74"/>
      <c r="G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row>
    <row r="93" spans="1:192" ht="69.95" customHeight="1">
      <c r="B93" s="77" t="s">
        <v>89</v>
      </c>
      <c r="C93" s="76" t="s">
        <v>539</v>
      </c>
      <c r="D93" s="51">
        <v>295</v>
      </c>
      <c r="E93" s="76" t="str">
        <f t="shared" si="2"/>
        <v>5H7</v>
      </c>
      <c r="F93" s="74"/>
      <c r="G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row>
    <row r="94" spans="1:192" ht="61.5" customHeight="1">
      <c r="B94" s="329" t="s">
        <v>325</v>
      </c>
      <c r="C94" s="330"/>
      <c r="D94" s="330"/>
      <c r="E94" s="330">
        <f t="shared" si="2"/>
        <v>0</v>
      </c>
      <c r="F94" s="331"/>
      <c r="G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row>
    <row r="95" spans="1:192" s="34" customFormat="1" ht="69.95" customHeight="1">
      <c r="A95" s="109"/>
      <c r="B95" s="77" t="s">
        <v>45</v>
      </c>
      <c r="C95" s="76" t="s">
        <v>44</v>
      </c>
      <c r="D95" s="51">
        <v>0</v>
      </c>
      <c r="E95" s="76" t="str">
        <f t="shared" si="2"/>
        <v>5C6</v>
      </c>
      <c r="F95" s="74"/>
      <c r="G95" s="24"/>
      <c r="H95"/>
      <c r="I95" s="24"/>
      <c r="J95" s="24"/>
      <c r="K95" s="24"/>
      <c r="L95" s="24"/>
      <c r="M95" s="24"/>
      <c r="N95" s="24"/>
      <c r="O95" s="24"/>
      <c r="P95" s="24"/>
      <c r="Q95" s="24"/>
      <c r="R95" s="24"/>
      <c r="S95" s="24"/>
      <c r="T95" s="24"/>
    </row>
    <row r="96" spans="1:192" s="20" customFormat="1" ht="69.95" customHeight="1">
      <c r="A96" s="108"/>
      <c r="B96" s="77" t="s">
        <v>94</v>
      </c>
      <c r="C96" s="76" t="s">
        <v>368</v>
      </c>
      <c r="D96" s="51">
        <v>60</v>
      </c>
      <c r="E96" s="76" t="str">
        <f t="shared" si="2"/>
        <v>5J8</v>
      </c>
      <c r="F96" s="74"/>
      <c r="G96" s="24"/>
      <c r="H96"/>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row>
    <row r="97" spans="1:192" s="20" customFormat="1" ht="69.95" customHeight="1">
      <c r="A97" s="108"/>
      <c r="B97" s="77" t="s">
        <v>95</v>
      </c>
      <c r="C97" s="76" t="s">
        <v>369</v>
      </c>
      <c r="D97" s="51">
        <v>60</v>
      </c>
      <c r="E97" s="76" t="str">
        <f t="shared" si="2"/>
        <v>5J9</v>
      </c>
      <c r="F97" s="74"/>
      <c r="G97" s="24"/>
      <c r="H97"/>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row>
    <row r="98" spans="1:192" ht="69.95" customHeight="1">
      <c r="B98" s="77" t="s">
        <v>218</v>
      </c>
      <c r="C98" s="76" t="s">
        <v>460</v>
      </c>
      <c r="D98" s="51">
        <v>60</v>
      </c>
      <c r="E98" s="76" t="str">
        <f t="shared" si="2"/>
        <v>4RR</v>
      </c>
      <c r="F98" s="74"/>
      <c r="G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row>
    <row r="99" spans="1:192" ht="69.95" customHeight="1">
      <c r="B99" s="77" t="s">
        <v>219</v>
      </c>
      <c r="C99" s="76" t="s">
        <v>367</v>
      </c>
      <c r="D99" s="51">
        <v>60</v>
      </c>
      <c r="E99" s="76" t="str">
        <f t="shared" si="2"/>
        <v>4YD</v>
      </c>
      <c r="F99" s="74"/>
      <c r="G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row>
    <row r="100" spans="1:192" ht="61.5" customHeight="1">
      <c r="B100" s="329" t="s">
        <v>327</v>
      </c>
      <c r="C100" s="330"/>
      <c r="D100" s="330"/>
      <c r="E100" s="330">
        <f t="shared" si="2"/>
        <v>0</v>
      </c>
      <c r="F100" s="331"/>
      <c r="G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row>
    <row r="101" spans="1:192" ht="69.95" customHeight="1">
      <c r="B101" s="77" t="s">
        <v>440</v>
      </c>
      <c r="C101" s="76" t="s">
        <v>370</v>
      </c>
      <c r="D101" s="51">
        <v>100</v>
      </c>
      <c r="E101" s="76" t="str">
        <f t="shared" si="2"/>
        <v>5DA</v>
      </c>
      <c r="F101" s="74"/>
      <c r="G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row>
    <row r="102" spans="1:192" ht="69.95" customHeight="1">
      <c r="B102" s="77" t="s">
        <v>372</v>
      </c>
      <c r="C102" s="76" t="s">
        <v>77</v>
      </c>
      <c r="D102" s="51" t="s">
        <v>397</v>
      </c>
      <c r="E102" s="76" t="str">
        <f t="shared" si="2"/>
        <v>5DB</v>
      </c>
      <c r="F102" s="74"/>
      <c r="G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row>
    <row r="103" spans="1:192" ht="69.95" customHeight="1">
      <c r="B103" s="77" t="s">
        <v>373</v>
      </c>
      <c r="C103" s="76" t="s">
        <v>371</v>
      </c>
      <c r="D103" s="51">
        <v>100</v>
      </c>
      <c r="E103" s="76" t="str">
        <f t="shared" si="2"/>
        <v>5DC</v>
      </c>
      <c r="F103" s="74"/>
      <c r="G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row>
    <row r="104" spans="1:192" ht="69.95" customHeight="1">
      <c r="B104" s="77" t="s">
        <v>458</v>
      </c>
      <c r="C104" s="76" t="s">
        <v>76</v>
      </c>
      <c r="D104" s="48" t="s">
        <v>396</v>
      </c>
      <c r="E104" s="76" t="str">
        <f t="shared" si="2"/>
        <v>5D9</v>
      </c>
      <c r="F104" s="74"/>
      <c r="G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row>
    <row r="105" spans="1:192" s="24" customFormat="1" ht="69.95" customHeight="1">
      <c r="B105" s="77" t="s">
        <v>498</v>
      </c>
      <c r="C105" s="76" t="s">
        <v>175</v>
      </c>
      <c r="D105" s="51">
        <v>100</v>
      </c>
      <c r="E105" s="76" t="str">
        <f t="shared" si="2"/>
        <v>5IF</v>
      </c>
      <c r="F105" s="74"/>
    </row>
    <row r="106" spans="1:192" s="24" customFormat="1" ht="69.95" customHeight="1">
      <c r="B106" s="77" t="s">
        <v>499</v>
      </c>
      <c r="C106" s="76" t="s">
        <v>176</v>
      </c>
      <c r="D106" s="51">
        <v>100</v>
      </c>
      <c r="E106" s="76" t="str">
        <f t="shared" si="2"/>
        <v>5IG</v>
      </c>
      <c r="F106" s="74"/>
    </row>
    <row r="107" spans="1:192" s="24" customFormat="1" ht="69.95" customHeight="1">
      <c r="B107" s="77" t="s">
        <v>491</v>
      </c>
      <c r="C107" s="76" t="s">
        <v>177</v>
      </c>
      <c r="D107" s="51">
        <v>100</v>
      </c>
      <c r="E107" s="76" t="str">
        <f t="shared" si="2"/>
        <v>5IK</v>
      </c>
      <c r="F107" s="74"/>
    </row>
    <row r="108" spans="1:192" ht="69.95" customHeight="1">
      <c r="B108" s="77" t="s">
        <v>492</v>
      </c>
      <c r="C108" s="76" t="s">
        <v>178</v>
      </c>
      <c r="D108" s="51">
        <v>100</v>
      </c>
      <c r="E108" s="76" t="str">
        <f t="shared" si="2"/>
        <v>5IM</v>
      </c>
      <c r="F108" s="74"/>
      <c r="G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row>
    <row r="109" spans="1:192" ht="69.95" customHeight="1">
      <c r="B109" s="77" t="s">
        <v>493</v>
      </c>
      <c r="C109" s="76" t="s">
        <v>179</v>
      </c>
      <c r="D109" s="51">
        <v>100</v>
      </c>
      <c r="E109" s="76" t="str">
        <f t="shared" si="2"/>
        <v>5IN</v>
      </c>
      <c r="F109" s="74"/>
      <c r="G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row>
    <row r="110" spans="1:192" ht="69.95" customHeight="1">
      <c r="B110" s="77" t="s">
        <v>500</v>
      </c>
      <c r="C110" s="76" t="s">
        <v>180</v>
      </c>
      <c r="D110" s="51">
        <v>100</v>
      </c>
      <c r="E110" s="76" t="str">
        <f t="shared" si="2"/>
        <v>5IP</v>
      </c>
      <c r="F110" s="74"/>
      <c r="G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row>
    <row r="111" spans="1:192" ht="69.95" customHeight="1">
      <c r="B111" s="77" t="s">
        <v>494</v>
      </c>
      <c r="C111" s="76" t="s">
        <v>181</v>
      </c>
      <c r="D111" s="51">
        <v>100</v>
      </c>
      <c r="E111" s="76" t="str">
        <f t="shared" si="2"/>
        <v>5IR</v>
      </c>
      <c r="F111" s="74"/>
      <c r="G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c r="GG111" s="24"/>
      <c r="GH111" s="24"/>
      <c r="GI111" s="24"/>
      <c r="GJ111" s="24"/>
    </row>
    <row r="112" spans="1:192" ht="61.5" customHeight="1">
      <c r="B112" s="329" t="s">
        <v>326</v>
      </c>
      <c r="C112" s="330"/>
      <c r="D112" s="330"/>
      <c r="E112" s="330">
        <f t="shared" si="2"/>
        <v>0</v>
      </c>
      <c r="F112" s="331"/>
      <c r="G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row>
    <row r="113" spans="2:192" s="242" customFormat="1" ht="105.75" customHeight="1">
      <c r="B113" s="77" t="s">
        <v>609</v>
      </c>
      <c r="C113" s="76" t="s">
        <v>607</v>
      </c>
      <c r="D113" s="51" t="s">
        <v>397</v>
      </c>
      <c r="E113" s="76" t="str">
        <f t="shared" si="2"/>
        <v>5FA</v>
      </c>
      <c r="F113" s="74"/>
      <c r="G113" s="24"/>
      <c r="H113"/>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row>
    <row r="114" spans="2:192" ht="69.95" customHeight="1">
      <c r="B114" s="77" t="s">
        <v>487</v>
      </c>
      <c r="C114" s="76" t="s">
        <v>374</v>
      </c>
      <c r="D114" s="51">
        <v>320</v>
      </c>
      <c r="E114" s="76" t="str">
        <f t="shared" si="2"/>
        <v>5CA</v>
      </c>
      <c r="F114" s="74"/>
      <c r="G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c r="GG114" s="24"/>
      <c r="GH114" s="24"/>
      <c r="GI114" s="24"/>
      <c r="GJ114" s="24"/>
    </row>
    <row r="115" spans="2:192" ht="69.95" customHeight="1">
      <c r="B115" s="77" t="s">
        <v>171</v>
      </c>
      <c r="C115" s="76" t="s">
        <v>172</v>
      </c>
      <c r="D115" s="51">
        <v>420</v>
      </c>
      <c r="E115" s="76" t="str">
        <f t="shared" si="2"/>
        <v>5DS</v>
      </c>
      <c r="F115" s="74"/>
      <c r="G115" s="1"/>
      <c r="I115" s="1"/>
      <c r="J115" s="1"/>
      <c r="K115" s="1"/>
      <c r="L115" s="1"/>
      <c r="M115" s="1"/>
      <c r="N115" s="1"/>
      <c r="O115" s="1"/>
      <c r="P115" s="1"/>
    </row>
    <row r="116" spans="2:192" ht="69.95" customHeight="1">
      <c r="B116" s="77" t="s">
        <v>495</v>
      </c>
      <c r="C116" s="76" t="s">
        <v>376</v>
      </c>
      <c r="D116" s="51">
        <v>320</v>
      </c>
      <c r="E116" s="76" t="str">
        <f t="shared" si="2"/>
        <v>5CF</v>
      </c>
      <c r="F116" s="74"/>
      <c r="G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row>
    <row r="117" spans="2:192" ht="69.95" customHeight="1">
      <c r="B117" s="77" t="s">
        <v>486</v>
      </c>
      <c r="C117" s="76" t="s">
        <v>377</v>
      </c>
      <c r="D117" s="51">
        <v>0</v>
      </c>
      <c r="E117" s="76" t="str">
        <f t="shared" si="2"/>
        <v>5CG</v>
      </c>
      <c r="F117" s="74"/>
      <c r="G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c r="GJ117" s="24"/>
    </row>
    <row r="118" spans="2:192" ht="69.95" customHeight="1">
      <c r="B118" s="77" t="s">
        <v>379</v>
      </c>
      <c r="C118" s="76" t="s">
        <v>378</v>
      </c>
      <c r="D118" s="51">
        <v>320</v>
      </c>
      <c r="E118" s="76" t="str">
        <f t="shared" si="2"/>
        <v>5DL</v>
      </c>
      <c r="F118" s="74"/>
      <c r="G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row>
    <row r="119" spans="2:192" ht="69.95" customHeight="1">
      <c r="B119" s="77" t="s">
        <v>436</v>
      </c>
      <c r="C119" s="76" t="s">
        <v>380</v>
      </c>
      <c r="D119" s="51">
        <v>420</v>
      </c>
      <c r="E119" s="76" t="str">
        <f t="shared" si="2"/>
        <v>5DN</v>
      </c>
      <c r="F119" s="74"/>
      <c r="G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c r="GJ119" s="24"/>
    </row>
    <row r="120" spans="2:192" ht="69.95" customHeight="1">
      <c r="B120" s="77" t="s">
        <v>437</v>
      </c>
      <c r="C120" s="76" t="s">
        <v>173</v>
      </c>
      <c r="D120" s="51">
        <v>420</v>
      </c>
      <c r="E120" s="76" t="str">
        <f t="shared" si="2"/>
        <v>5DQ</v>
      </c>
      <c r="F120" s="74"/>
      <c r="G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c r="GG120" s="24"/>
      <c r="GH120" s="24"/>
      <c r="GI120" s="24"/>
      <c r="GJ120" s="24"/>
    </row>
    <row r="121" spans="2:192" ht="69.95" customHeight="1">
      <c r="B121" s="77" t="s">
        <v>496</v>
      </c>
      <c r="C121" s="76" t="s">
        <v>174</v>
      </c>
      <c r="D121" s="51">
        <v>420</v>
      </c>
      <c r="E121" s="76" t="str">
        <f t="shared" si="2"/>
        <v>5DR</v>
      </c>
      <c r="F121" s="74"/>
      <c r="G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row>
    <row r="122" spans="2:192" s="25" customFormat="1" ht="69.95" customHeight="1">
      <c r="B122" s="77" t="s">
        <v>497</v>
      </c>
      <c r="C122" s="76" t="s">
        <v>43</v>
      </c>
      <c r="D122" s="51">
        <v>420</v>
      </c>
      <c r="E122" s="76" t="str">
        <f t="shared" si="2"/>
        <v>5DT</v>
      </c>
      <c r="F122" s="74"/>
    </row>
    <row r="123" spans="2:192" s="25" customFormat="1" ht="69.95" customHeight="1" thickBot="1">
      <c r="B123" s="77" t="s">
        <v>489</v>
      </c>
      <c r="C123" s="138" t="s">
        <v>488</v>
      </c>
      <c r="D123" s="51">
        <v>420</v>
      </c>
      <c r="E123" s="138" t="str">
        <f t="shared" si="2"/>
        <v>61Q</v>
      </c>
      <c r="F123" s="13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2:192" ht="45.75" customHeight="1">
      <c r="B124" s="38" t="s">
        <v>405</v>
      </c>
      <c r="C124" s="39"/>
      <c r="D124" s="39"/>
      <c r="E124" s="39"/>
      <c r="F124" s="78"/>
      <c r="G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row>
    <row r="125" spans="2:192" ht="42.75" customHeight="1" thickBot="1">
      <c r="B125" s="28" t="s">
        <v>413</v>
      </c>
      <c r="C125" s="29"/>
      <c r="D125" s="29"/>
      <c r="E125" s="29"/>
      <c r="F125" s="31"/>
      <c r="G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row>
    <row r="126" spans="2:192" ht="14.25" customHeight="1">
      <c r="G126" s="24"/>
      <c r="P126" s="1"/>
    </row>
    <row r="127" spans="2:192" ht="52.5" hidden="1" customHeight="1">
      <c r="G127" s="24"/>
      <c r="P127" s="1"/>
    </row>
    <row r="128" spans="2:192" ht="33" customHeight="1">
      <c r="G128" s="24"/>
      <c r="P128" s="1"/>
    </row>
    <row r="129" spans="7:16" ht="52.5" hidden="1" customHeight="1">
      <c r="G129" s="24"/>
      <c r="P129" s="1"/>
    </row>
    <row r="130" spans="7:16" ht="52.5" customHeight="1">
      <c r="G130" s="24"/>
      <c r="P130" s="1"/>
    </row>
    <row r="131" spans="7:16" ht="52.5" customHeight="1">
      <c r="G131" s="24"/>
      <c r="P131" s="1"/>
    </row>
    <row r="132" spans="7:16" ht="52.5" customHeight="1">
      <c r="G132" s="24"/>
      <c r="P132" s="1"/>
    </row>
    <row r="133" spans="7:16" ht="52.5" customHeight="1">
      <c r="G133" s="24"/>
      <c r="P133" s="1"/>
    </row>
    <row r="134" spans="7:16" ht="52.5" customHeight="1">
      <c r="G134" s="24"/>
      <c r="P134" s="1"/>
    </row>
    <row r="135" spans="7:16" ht="52.5" customHeight="1">
      <c r="G135" s="24"/>
      <c r="P135" s="1"/>
    </row>
    <row r="136" spans="7:16" ht="52.5" customHeight="1">
      <c r="G136" s="24"/>
      <c r="P136" s="1"/>
    </row>
    <row r="137" spans="7:16" ht="52.5" customHeight="1">
      <c r="G137" s="24"/>
      <c r="P137" s="1"/>
    </row>
    <row r="138" spans="7:16" ht="52.5" customHeight="1">
      <c r="G138" s="24"/>
      <c r="P138" s="1"/>
    </row>
    <row r="139" spans="7:16" ht="52.5" customHeight="1">
      <c r="G139" s="24"/>
      <c r="P139" s="1"/>
    </row>
    <row r="140" spans="7:16" ht="52.5" customHeight="1">
      <c r="G140" s="24"/>
      <c r="P140" s="1"/>
    </row>
    <row r="141" spans="7:16" ht="52.5" customHeight="1">
      <c r="G141" s="24"/>
      <c r="P141" s="1"/>
    </row>
    <row r="142" spans="7:16" ht="52.5" customHeight="1">
      <c r="G142" s="24"/>
      <c r="P142" s="1"/>
    </row>
    <row r="143" spans="7:16" ht="52.5" customHeight="1">
      <c r="G143" s="24"/>
      <c r="P143" s="1"/>
    </row>
    <row r="144" spans="7:16" ht="52.5" customHeight="1">
      <c r="G144" s="24"/>
      <c r="P144" s="1"/>
    </row>
    <row r="145" spans="7:16" ht="52.5" customHeight="1">
      <c r="G145" s="24"/>
      <c r="P145" s="1"/>
    </row>
  </sheetData>
  <mergeCells count="12">
    <mergeCell ref="B7:C7"/>
    <mergeCell ref="B1:C5"/>
    <mergeCell ref="E1:F5"/>
    <mergeCell ref="B6:C6"/>
    <mergeCell ref="E6:F6"/>
    <mergeCell ref="E7:F7"/>
    <mergeCell ref="B74:F74"/>
    <mergeCell ref="B78:F78"/>
    <mergeCell ref="B81:F81"/>
    <mergeCell ref="B94:F94"/>
    <mergeCell ref="B100:F100"/>
    <mergeCell ref="B112:F112"/>
  </mergeCells>
  <phoneticPr fontId="0" type="noConversion"/>
  <conditionalFormatting sqref="D104 D80 D73 D75 D52:D54 D56:D57 D45 D59:D60 D38 D68:D69 D11 D31 D6 D13:D24">
    <cfRule type="cellIs" dxfId="308" priority="16" stopIfTrue="1" operator="equal">
      <formula>"?"</formula>
    </cfRule>
  </conditionalFormatting>
  <conditionalFormatting sqref="D113">
    <cfRule type="cellIs" dxfId="307" priority="3"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34" bottom="0.32" header="0.11811023622047245" footer="0.28999999999999998"/>
  <pageSetup paperSize="9" scale="16" fitToHeight="2" orientation="portrait" r:id="rId1"/>
  <headerFooter alignWithMargins="0"/>
  <rowBreaks count="2" manualBreakCount="2">
    <brk id="64" min="1" max="9" man="1"/>
    <brk id="111" min="1" max="9" man="1"/>
  </rowBreaks>
  <drawing r:id="rId2"/>
  <legacyDrawing r:id="rId3"/>
  <oleObjects>
    <mc:AlternateContent xmlns:mc="http://schemas.openxmlformats.org/markup-compatibility/2006">
      <mc:Choice Requires="x14">
        <oleObject progId="MSPhotoEd.3" shapeId="2" r:id="rId4">
          <objectPr defaultSize="0" autoPict="0" r:id="rId5">
            <anchor moveWithCells="1" sizeWithCells="1">
              <from>
                <xdr:col>1</xdr:col>
                <xdr:colOff>104775</xdr:colOff>
                <xdr:row>0</xdr:row>
                <xdr:rowOff>0</xdr:rowOff>
              </from>
              <to>
                <xdr:col>1</xdr:col>
                <xdr:colOff>2019300</xdr:colOff>
                <xdr:row>0</xdr:row>
                <xdr:rowOff>0</xdr:rowOff>
              </to>
            </anchor>
          </objectPr>
        </oleObject>
      </mc:Choice>
      <mc:Fallback>
        <oleObject progId="MSPhotoEd.3" shapeId="209927"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GJ135"/>
  <sheetViews>
    <sheetView view="pageBreakPreview" topLeftCell="B1" zoomScale="27" zoomScaleNormal="25" zoomScaleSheetLayoutView="27" workbookViewId="0">
      <selection activeCell="E12" sqref="E12"/>
    </sheetView>
  </sheetViews>
  <sheetFormatPr defaultColWidth="28" defaultRowHeight="52.5" customHeight="1"/>
  <cols>
    <col min="1" max="1" width="14.42578125" style="1" hidden="1" customWidth="1"/>
    <col min="2" max="2" width="222.7109375" style="1" customWidth="1"/>
    <col min="3" max="3" width="19.5703125" style="1" customWidth="1"/>
    <col min="4" max="4" width="50.7109375" style="1" customWidth="1"/>
    <col min="5" max="5" width="19.5703125" style="1" customWidth="1"/>
    <col min="6" max="6" width="222.7109375" style="1" customWidth="1"/>
    <col min="7" max="16384" width="28" style="1"/>
  </cols>
  <sheetData>
    <row r="1" spans="2:6" ht="61.5" customHeight="1">
      <c r="B1" s="310" t="s">
        <v>438</v>
      </c>
      <c r="C1" s="311"/>
      <c r="D1" s="58" t="s">
        <v>343</v>
      </c>
      <c r="E1" s="314"/>
      <c r="F1" s="315"/>
    </row>
    <row r="2" spans="2:6" ht="108" customHeight="1">
      <c r="B2" s="312"/>
      <c r="C2" s="313"/>
      <c r="D2" s="55" t="s">
        <v>439</v>
      </c>
      <c r="E2" s="316"/>
      <c r="F2" s="317"/>
    </row>
    <row r="3" spans="2:6" ht="72" customHeight="1">
      <c r="B3" s="312"/>
      <c r="C3" s="313"/>
      <c r="D3" s="55">
        <v>1248</v>
      </c>
      <c r="E3" s="316"/>
      <c r="F3" s="317"/>
    </row>
    <row r="4" spans="2:6" ht="69" customHeight="1">
      <c r="B4" s="312"/>
      <c r="C4" s="313"/>
      <c r="D4" s="55" t="s">
        <v>348</v>
      </c>
      <c r="E4" s="316"/>
      <c r="F4" s="317"/>
    </row>
    <row r="5" spans="2:6" ht="61.5" customHeight="1">
      <c r="B5" s="312"/>
      <c r="C5" s="313"/>
      <c r="D5" s="56" t="s">
        <v>362</v>
      </c>
      <c r="E5" s="316"/>
      <c r="F5" s="317"/>
    </row>
    <row r="6" spans="2:6" ht="69" customHeight="1">
      <c r="B6" s="318" t="s">
        <v>392</v>
      </c>
      <c r="C6" s="319"/>
      <c r="D6" s="42">
        <v>18600</v>
      </c>
      <c r="E6" s="320"/>
      <c r="F6" s="321"/>
    </row>
    <row r="7" spans="2:6" ht="52.5" customHeight="1">
      <c r="B7" s="325" t="s">
        <v>204</v>
      </c>
      <c r="C7" s="326"/>
      <c r="D7" s="43" t="s">
        <v>510</v>
      </c>
      <c r="E7" s="320"/>
      <c r="F7" s="321"/>
    </row>
    <row r="8" spans="2:6" ht="69.95" customHeight="1">
      <c r="B8" s="59" t="s">
        <v>342</v>
      </c>
      <c r="C8" s="44" t="s">
        <v>394</v>
      </c>
      <c r="D8" s="45"/>
      <c r="E8" s="44" t="s">
        <v>394</v>
      </c>
      <c r="F8" s="60" t="s">
        <v>341</v>
      </c>
    </row>
    <row r="9" spans="2:6" ht="69.95" customHeight="1">
      <c r="B9" s="61" t="s">
        <v>72</v>
      </c>
      <c r="C9" s="46"/>
      <c r="D9" s="48" t="s">
        <v>396</v>
      </c>
      <c r="E9" s="49"/>
      <c r="F9" s="73"/>
    </row>
    <row r="10" spans="2:6" ht="69.95" customHeight="1">
      <c r="B10" s="61" t="s">
        <v>73</v>
      </c>
      <c r="C10" s="46"/>
      <c r="D10" s="48" t="s">
        <v>396</v>
      </c>
      <c r="E10" s="49"/>
      <c r="F10" s="74"/>
    </row>
    <row r="11" spans="2:6" ht="69.95" customHeight="1">
      <c r="B11" s="61" t="s">
        <v>69</v>
      </c>
      <c r="C11" s="46"/>
      <c r="D11" s="51" t="s">
        <v>397</v>
      </c>
      <c r="E11" s="49"/>
      <c r="F11" s="74"/>
    </row>
    <row r="12" spans="2:6" ht="69.95" customHeight="1">
      <c r="B12" s="61" t="s">
        <v>70</v>
      </c>
      <c r="C12" s="46"/>
      <c r="D12" s="48" t="s">
        <v>396</v>
      </c>
      <c r="E12" s="49"/>
      <c r="F12" s="74"/>
    </row>
    <row r="13" spans="2:6" ht="69.95" customHeight="1">
      <c r="B13" s="61" t="s">
        <v>421</v>
      </c>
      <c r="C13" s="46"/>
      <c r="D13" s="48" t="s">
        <v>396</v>
      </c>
      <c r="E13" s="49"/>
      <c r="F13" s="74"/>
    </row>
    <row r="14" spans="2:6" ht="69.95" customHeight="1">
      <c r="B14" s="61" t="s">
        <v>58</v>
      </c>
      <c r="C14" s="46"/>
      <c r="D14" s="48" t="s">
        <v>396</v>
      </c>
      <c r="E14" s="49"/>
      <c r="F14" s="74"/>
    </row>
    <row r="15" spans="2:6" ht="69.95" customHeight="1">
      <c r="B15" s="61" t="s">
        <v>59</v>
      </c>
      <c r="C15" s="46"/>
      <c r="D15" s="48" t="s">
        <v>396</v>
      </c>
      <c r="E15" s="49"/>
      <c r="F15" s="74"/>
    </row>
    <row r="16" spans="2:6" ht="69.95" customHeight="1">
      <c r="B16" s="61" t="s">
        <v>60</v>
      </c>
      <c r="C16" s="46"/>
      <c r="D16" s="48" t="s">
        <v>396</v>
      </c>
      <c r="E16" s="49"/>
      <c r="F16" s="74"/>
    </row>
    <row r="17" spans="2:6" ht="69.95" customHeight="1">
      <c r="B17" s="61" t="s">
        <v>61</v>
      </c>
      <c r="C17" s="46"/>
      <c r="D17" s="48" t="s">
        <v>396</v>
      </c>
      <c r="E17" s="49"/>
      <c r="F17" s="74"/>
    </row>
    <row r="18" spans="2:6" ht="69.95" customHeight="1">
      <c r="B18" s="61" t="s">
        <v>328</v>
      </c>
      <c r="C18" s="46"/>
      <c r="D18" s="48" t="s">
        <v>396</v>
      </c>
      <c r="E18" s="49"/>
      <c r="F18" s="74"/>
    </row>
    <row r="19" spans="2:6" ht="69.95" customHeight="1">
      <c r="B19" s="61" t="s">
        <v>62</v>
      </c>
      <c r="C19" s="46" t="s">
        <v>395</v>
      </c>
      <c r="D19" s="48" t="s">
        <v>396</v>
      </c>
      <c r="E19" s="49" t="str">
        <f t="shared" ref="E19:E50" si="0">C19</f>
        <v>008</v>
      </c>
      <c r="F19" s="74"/>
    </row>
    <row r="20" spans="2:6" ht="69.95" customHeight="1">
      <c r="B20" s="61" t="s">
        <v>334</v>
      </c>
      <c r="C20" s="46" t="s">
        <v>398</v>
      </c>
      <c r="D20" s="48" t="s">
        <v>396</v>
      </c>
      <c r="E20" s="49" t="str">
        <f t="shared" si="0"/>
        <v>009</v>
      </c>
      <c r="F20" s="74"/>
    </row>
    <row r="21" spans="2:6" ht="69.95" customHeight="1">
      <c r="B21" s="61" t="s">
        <v>71</v>
      </c>
      <c r="C21" s="46" t="s">
        <v>151</v>
      </c>
      <c r="D21" s="51">
        <v>55</v>
      </c>
      <c r="E21" s="49" t="str">
        <f t="shared" si="0"/>
        <v>018</v>
      </c>
      <c r="F21" s="74"/>
    </row>
    <row r="22" spans="2:6" ht="69.95" customHeight="1">
      <c r="B22" s="61" t="s">
        <v>64</v>
      </c>
      <c r="C22" s="46" t="s">
        <v>255</v>
      </c>
      <c r="D22" s="48" t="s">
        <v>396</v>
      </c>
      <c r="E22" s="49" t="str">
        <f t="shared" si="0"/>
        <v>028</v>
      </c>
      <c r="F22" s="74"/>
    </row>
    <row r="23" spans="2:6" ht="69.95" customHeight="1">
      <c r="B23" s="61" t="s">
        <v>68</v>
      </c>
      <c r="C23" s="46" t="s">
        <v>400</v>
      </c>
      <c r="D23" s="48" t="s">
        <v>396</v>
      </c>
      <c r="E23" s="49" t="str">
        <f t="shared" si="0"/>
        <v>041</v>
      </c>
      <c r="F23" s="74"/>
    </row>
    <row r="24" spans="2:6" ht="69.95" customHeight="1">
      <c r="B24" s="61" t="s">
        <v>169</v>
      </c>
      <c r="C24" s="54" t="s">
        <v>168</v>
      </c>
      <c r="D24" s="48" t="s">
        <v>396</v>
      </c>
      <c r="E24" s="49" t="str">
        <f t="shared" si="0"/>
        <v>052</v>
      </c>
      <c r="F24" s="74"/>
    </row>
    <row r="25" spans="2:6" ht="69.95" customHeight="1">
      <c r="B25" s="61" t="s">
        <v>451</v>
      </c>
      <c r="C25" s="46" t="s">
        <v>452</v>
      </c>
      <c r="D25" s="51">
        <v>30</v>
      </c>
      <c r="E25" s="49" t="str">
        <f t="shared" si="0"/>
        <v>064</v>
      </c>
      <c r="F25" s="74"/>
    </row>
    <row r="26" spans="2:6" ht="69.95" customHeight="1">
      <c r="B26" s="61" t="s">
        <v>138</v>
      </c>
      <c r="C26" s="46" t="s">
        <v>449</v>
      </c>
      <c r="D26" s="51">
        <v>165</v>
      </c>
      <c r="E26" s="49" t="str">
        <f t="shared" si="0"/>
        <v>070</v>
      </c>
      <c r="F26" s="74"/>
    </row>
    <row r="27" spans="2:6" ht="69.95" customHeight="1">
      <c r="B27" s="61" t="s">
        <v>401</v>
      </c>
      <c r="C27" s="46" t="s">
        <v>402</v>
      </c>
      <c r="D27" s="51">
        <v>215</v>
      </c>
      <c r="E27" s="49" t="str">
        <f t="shared" si="0"/>
        <v>097</v>
      </c>
      <c r="F27" s="68" t="s">
        <v>473</v>
      </c>
    </row>
    <row r="28" spans="2:6" ht="69.95" customHeight="1">
      <c r="B28" s="61" t="s">
        <v>221</v>
      </c>
      <c r="C28" s="46">
        <v>102</v>
      </c>
      <c r="D28" s="51">
        <v>165</v>
      </c>
      <c r="E28" s="49">
        <f t="shared" si="0"/>
        <v>102</v>
      </c>
      <c r="F28" s="74"/>
    </row>
    <row r="29" spans="2:6" ht="69.95" customHeight="1">
      <c r="B29" s="61" t="s">
        <v>139</v>
      </c>
      <c r="C29" s="46">
        <v>132</v>
      </c>
      <c r="D29" s="51">
        <v>135</v>
      </c>
      <c r="E29" s="49">
        <f t="shared" si="0"/>
        <v>132</v>
      </c>
      <c r="F29" s="74"/>
    </row>
    <row r="30" spans="2:6" ht="69.95" customHeight="1">
      <c r="B30" s="61" t="s">
        <v>252</v>
      </c>
      <c r="C30" s="46">
        <v>140</v>
      </c>
      <c r="D30" s="48" t="s">
        <v>396</v>
      </c>
      <c r="E30" s="49">
        <f t="shared" si="0"/>
        <v>140</v>
      </c>
      <c r="F30" s="74"/>
    </row>
    <row r="31" spans="2:6" ht="69.95" customHeight="1">
      <c r="B31" s="61" t="s">
        <v>57</v>
      </c>
      <c r="C31" s="46">
        <v>150</v>
      </c>
      <c r="D31" s="48" t="s">
        <v>396</v>
      </c>
      <c r="E31" s="49">
        <f t="shared" si="0"/>
        <v>150</v>
      </c>
      <c r="F31" s="74"/>
    </row>
    <row r="32" spans="2:6" s="221" customFormat="1" ht="69.95" customHeight="1">
      <c r="B32" s="225" t="s">
        <v>560</v>
      </c>
      <c r="C32" s="46">
        <v>180</v>
      </c>
      <c r="D32" s="53">
        <v>2000</v>
      </c>
      <c r="E32" s="49">
        <f t="shared" si="0"/>
        <v>180</v>
      </c>
      <c r="F32" s="226" t="s">
        <v>561</v>
      </c>
    </row>
    <row r="33" spans="2:6" ht="69.95" customHeight="1">
      <c r="B33" s="61" t="s">
        <v>403</v>
      </c>
      <c r="C33" s="46">
        <v>211</v>
      </c>
      <c r="D33" s="51">
        <v>1140</v>
      </c>
      <c r="E33" s="49">
        <f t="shared" si="0"/>
        <v>211</v>
      </c>
      <c r="F33" s="68" t="s">
        <v>484</v>
      </c>
    </row>
    <row r="34" spans="2:6" ht="69.95" customHeight="1">
      <c r="B34" s="61" t="s">
        <v>140</v>
      </c>
      <c r="C34" s="46">
        <v>213</v>
      </c>
      <c r="D34" s="51">
        <v>315</v>
      </c>
      <c r="E34" s="49">
        <f t="shared" si="0"/>
        <v>213</v>
      </c>
      <c r="F34" s="68" t="s">
        <v>357</v>
      </c>
    </row>
    <row r="35" spans="2:6" ht="75" customHeight="1">
      <c r="B35" s="61" t="s">
        <v>404</v>
      </c>
      <c r="C35" s="46">
        <v>230</v>
      </c>
      <c r="D35" s="51">
        <v>735</v>
      </c>
      <c r="E35" s="49">
        <f t="shared" si="0"/>
        <v>230</v>
      </c>
      <c r="F35" s="70" t="s">
        <v>475</v>
      </c>
    </row>
    <row r="36" spans="2:6" ht="86.25" customHeight="1">
      <c r="B36" s="61" t="s">
        <v>386</v>
      </c>
      <c r="C36" s="46">
        <v>245</v>
      </c>
      <c r="D36" s="48" t="s">
        <v>396</v>
      </c>
      <c r="E36" s="49">
        <f t="shared" si="0"/>
        <v>245</v>
      </c>
      <c r="F36" s="70" t="s">
        <v>231</v>
      </c>
    </row>
    <row r="37" spans="2:6" ht="69.95" customHeight="1">
      <c r="B37" s="61" t="s">
        <v>224</v>
      </c>
      <c r="C37" s="46">
        <v>321</v>
      </c>
      <c r="D37" s="48" t="s">
        <v>396</v>
      </c>
      <c r="E37" s="49">
        <f t="shared" si="0"/>
        <v>321</v>
      </c>
      <c r="F37" s="74"/>
    </row>
    <row r="38" spans="2:6" ht="69.95" customHeight="1">
      <c r="B38" s="61" t="s">
        <v>461</v>
      </c>
      <c r="C38" s="46">
        <v>365</v>
      </c>
      <c r="D38" s="51">
        <v>360</v>
      </c>
      <c r="E38" s="49">
        <f t="shared" si="0"/>
        <v>365</v>
      </c>
      <c r="F38" s="74" t="s">
        <v>509</v>
      </c>
    </row>
    <row r="39" spans="2:6" ht="69.95" customHeight="1">
      <c r="B39" s="61" t="s">
        <v>48</v>
      </c>
      <c r="C39" s="46">
        <v>392</v>
      </c>
      <c r="D39" s="48" t="s">
        <v>396</v>
      </c>
      <c r="E39" s="49">
        <f t="shared" si="0"/>
        <v>392</v>
      </c>
      <c r="F39" s="68"/>
    </row>
    <row r="40" spans="2:6" ht="69.95" customHeight="1">
      <c r="B40" s="61" t="s">
        <v>364</v>
      </c>
      <c r="C40" s="46">
        <v>396</v>
      </c>
      <c r="D40" s="51">
        <v>70</v>
      </c>
      <c r="E40" s="49">
        <f t="shared" si="0"/>
        <v>396</v>
      </c>
      <c r="F40" s="74"/>
    </row>
    <row r="41" spans="2:6" ht="69.95" customHeight="1">
      <c r="B41" s="61" t="s">
        <v>851</v>
      </c>
      <c r="C41" s="46">
        <v>400</v>
      </c>
      <c r="D41" s="51">
        <v>885</v>
      </c>
      <c r="E41" s="49">
        <f t="shared" si="0"/>
        <v>400</v>
      </c>
      <c r="F41" s="68" t="s">
        <v>484</v>
      </c>
    </row>
    <row r="42" spans="2:6" ht="69.95" customHeight="1">
      <c r="B42" s="61" t="s">
        <v>165</v>
      </c>
      <c r="C42" s="46">
        <v>409</v>
      </c>
      <c r="D42" s="51">
        <v>165</v>
      </c>
      <c r="E42" s="49">
        <f t="shared" si="0"/>
        <v>409</v>
      </c>
      <c r="F42" s="70" t="s">
        <v>474</v>
      </c>
    </row>
    <row r="43" spans="2:6" ht="69.95" customHeight="1">
      <c r="B43" s="61" t="s">
        <v>422</v>
      </c>
      <c r="C43" s="46">
        <v>416</v>
      </c>
      <c r="D43" s="51">
        <v>215</v>
      </c>
      <c r="E43" s="49">
        <f t="shared" si="0"/>
        <v>416</v>
      </c>
      <c r="F43" s="74"/>
    </row>
    <row r="44" spans="2:6" ht="69.95" customHeight="1">
      <c r="B44" s="61" t="s">
        <v>365</v>
      </c>
      <c r="C44" s="46">
        <v>441</v>
      </c>
      <c r="D44" s="51">
        <v>215</v>
      </c>
      <c r="E44" s="49">
        <f t="shared" si="0"/>
        <v>441</v>
      </c>
      <c r="F44" s="74"/>
    </row>
    <row r="45" spans="2:6" ht="69.95" customHeight="1">
      <c r="B45" s="61" t="s">
        <v>146</v>
      </c>
      <c r="C45" s="46">
        <v>452</v>
      </c>
      <c r="D45" s="51">
        <v>215</v>
      </c>
      <c r="E45" s="49">
        <f t="shared" si="0"/>
        <v>452</v>
      </c>
      <c r="F45" s="68" t="s">
        <v>484</v>
      </c>
    </row>
    <row r="46" spans="2:6" ht="69.95" customHeight="1">
      <c r="B46" s="61" t="s">
        <v>225</v>
      </c>
      <c r="C46" s="46" t="s">
        <v>453</v>
      </c>
      <c r="D46" s="48" t="s">
        <v>396</v>
      </c>
      <c r="E46" s="49" t="str">
        <f t="shared" si="0"/>
        <v>41A</v>
      </c>
      <c r="F46" s="74"/>
    </row>
    <row r="47" spans="2:6" ht="69.95" customHeight="1">
      <c r="B47" s="61" t="s">
        <v>74</v>
      </c>
      <c r="C47" s="46" t="s">
        <v>75</v>
      </c>
      <c r="D47" s="48" t="s">
        <v>396</v>
      </c>
      <c r="E47" s="49" t="str">
        <f t="shared" si="0"/>
        <v>4BJ</v>
      </c>
      <c r="F47" s="74"/>
    </row>
    <row r="48" spans="2:6" ht="69.95" customHeight="1">
      <c r="B48" s="61" t="s">
        <v>143</v>
      </c>
      <c r="C48" s="46" t="s">
        <v>454</v>
      </c>
      <c r="D48" s="51">
        <v>115</v>
      </c>
      <c r="E48" s="49" t="str">
        <f t="shared" si="0"/>
        <v>4CS</v>
      </c>
      <c r="F48" s="68"/>
    </row>
    <row r="49" spans="1:34" ht="92.25" customHeight="1">
      <c r="B49" s="77" t="s">
        <v>166</v>
      </c>
      <c r="C49" s="46" t="s">
        <v>144</v>
      </c>
      <c r="D49" s="51">
        <v>835</v>
      </c>
      <c r="E49" s="49" t="str">
        <f t="shared" si="0"/>
        <v>4CU</v>
      </c>
      <c r="F49" s="70" t="s">
        <v>358</v>
      </c>
    </row>
    <row r="50" spans="1:34" ht="69.95" customHeight="1">
      <c r="B50" s="61" t="s">
        <v>354</v>
      </c>
      <c r="C50" s="46" t="s">
        <v>391</v>
      </c>
      <c r="D50" s="51">
        <v>0</v>
      </c>
      <c r="E50" s="49" t="str">
        <f t="shared" si="0"/>
        <v>4FU</v>
      </c>
      <c r="F50" s="68" t="s">
        <v>503</v>
      </c>
    </row>
    <row r="51" spans="1:34" ht="69.95" customHeight="1">
      <c r="B51" s="61" t="s">
        <v>50</v>
      </c>
      <c r="C51" s="46" t="s">
        <v>41</v>
      </c>
      <c r="D51" s="51">
        <v>115</v>
      </c>
      <c r="E51" s="49" t="str">
        <f t="shared" ref="E51:E77" si="1">C51</f>
        <v>4GF</v>
      </c>
      <c r="F51" s="68" t="s">
        <v>473</v>
      </c>
    </row>
    <row r="52" spans="1:34" ht="69.95" customHeight="1">
      <c r="B52" s="61" t="s">
        <v>145</v>
      </c>
      <c r="C52" s="46" t="s">
        <v>385</v>
      </c>
      <c r="D52" s="51">
        <v>215</v>
      </c>
      <c r="E52" s="49" t="str">
        <f t="shared" si="1"/>
        <v>4SU</v>
      </c>
      <c r="F52" s="74"/>
    </row>
    <row r="53" spans="1:34" s="20" customFormat="1" ht="69.95" customHeight="1">
      <c r="A53" s="108"/>
      <c r="B53" s="61" t="s">
        <v>467</v>
      </c>
      <c r="C53" s="46" t="s">
        <v>466</v>
      </c>
      <c r="D53" s="51">
        <v>60</v>
      </c>
      <c r="E53" s="49" t="str">
        <f t="shared" si="1"/>
        <v>4YV</v>
      </c>
      <c r="F53" s="74"/>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4" ht="69.95" customHeight="1">
      <c r="B54" s="61" t="s">
        <v>330</v>
      </c>
      <c r="C54" s="46">
        <v>500</v>
      </c>
      <c r="D54" s="48" t="s">
        <v>396</v>
      </c>
      <c r="E54" s="49">
        <f t="shared" si="1"/>
        <v>500</v>
      </c>
      <c r="F54" s="74"/>
    </row>
    <row r="55" spans="1:34" ht="69.95" customHeight="1">
      <c r="B55" s="61" t="s">
        <v>331</v>
      </c>
      <c r="C55" s="46">
        <v>502</v>
      </c>
      <c r="D55" s="48" t="s">
        <v>396</v>
      </c>
      <c r="E55" s="49">
        <f t="shared" si="1"/>
        <v>502</v>
      </c>
      <c r="F55" s="74"/>
    </row>
    <row r="56" spans="1:34" ht="69.95" customHeight="1">
      <c r="B56" s="61" t="s">
        <v>332</v>
      </c>
      <c r="C56" s="46">
        <v>505</v>
      </c>
      <c r="D56" s="48" t="s">
        <v>396</v>
      </c>
      <c r="E56" s="49">
        <f t="shared" si="1"/>
        <v>505</v>
      </c>
      <c r="F56" s="74"/>
    </row>
    <row r="57" spans="1:34" ht="69.95" customHeight="1">
      <c r="B57" s="61" t="s">
        <v>355</v>
      </c>
      <c r="C57" s="46">
        <v>508</v>
      </c>
      <c r="D57" s="51">
        <v>315</v>
      </c>
      <c r="E57" s="49">
        <f t="shared" si="1"/>
        <v>508</v>
      </c>
      <c r="F57" s="68" t="s">
        <v>360</v>
      </c>
    </row>
    <row r="58" spans="1:34" s="221" customFormat="1" ht="96" customHeight="1">
      <c r="B58" s="227" t="s">
        <v>506</v>
      </c>
      <c r="C58" s="50" t="s">
        <v>562</v>
      </c>
      <c r="D58" s="53">
        <v>0</v>
      </c>
      <c r="E58" s="49" t="str">
        <f t="shared" si="1"/>
        <v>52J</v>
      </c>
      <c r="F58" s="226" t="s">
        <v>561</v>
      </c>
    </row>
    <row r="59" spans="1:34" s="20" customFormat="1" ht="69.95" customHeight="1">
      <c r="A59" s="108"/>
      <c r="B59" s="61" t="s">
        <v>462</v>
      </c>
      <c r="C59" s="46" t="s">
        <v>459</v>
      </c>
      <c r="D59" s="51">
        <v>155</v>
      </c>
      <c r="E59" s="49" t="str">
        <f t="shared" si="1"/>
        <v>52Y</v>
      </c>
      <c r="F59" s="74"/>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4" ht="69.95" customHeight="1">
      <c r="B60" s="61" t="s">
        <v>63</v>
      </c>
      <c r="C60" s="46" t="s">
        <v>434</v>
      </c>
      <c r="D60" s="48" t="s">
        <v>396</v>
      </c>
      <c r="E60" s="49" t="str">
        <f t="shared" si="1"/>
        <v>5DD</v>
      </c>
      <c r="F60" s="68"/>
    </row>
    <row r="61" spans="1:34" ht="69.95" customHeight="1">
      <c r="B61" s="61" t="s">
        <v>153</v>
      </c>
      <c r="C61" s="46" t="s">
        <v>292</v>
      </c>
      <c r="D61" s="48" t="s">
        <v>396</v>
      </c>
      <c r="E61" s="49" t="str">
        <f t="shared" si="1"/>
        <v>5DE</v>
      </c>
    </row>
    <row r="62" spans="1:34" s="20" customFormat="1" ht="69.95" customHeight="1">
      <c r="A62" s="108"/>
      <c r="B62" s="72" t="s">
        <v>411</v>
      </c>
      <c r="C62" s="46" t="s">
        <v>455</v>
      </c>
      <c r="D62" s="51">
        <v>165</v>
      </c>
      <c r="E62" s="49" t="str">
        <f t="shared" si="1"/>
        <v>5JW</v>
      </c>
      <c r="F62" s="68" t="s">
        <v>359</v>
      </c>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4" s="108" customFormat="1" ht="69.95" customHeight="1">
      <c r="B63" s="72" t="s">
        <v>479</v>
      </c>
      <c r="C63" s="50" t="s">
        <v>478</v>
      </c>
      <c r="D63" s="48" t="s">
        <v>396</v>
      </c>
      <c r="E63" s="49" t="str">
        <f t="shared" si="1"/>
        <v>5ZG</v>
      </c>
      <c r="F63" s="68"/>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69.95" customHeight="1">
      <c r="B64" s="61" t="s">
        <v>333</v>
      </c>
      <c r="C64" s="46">
        <v>614</v>
      </c>
      <c r="D64" s="48" t="s">
        <v>396</v>
      </c>
      <c r="E64" s="49">
        <f t="shared" si="1"/>
        <v>614</v>
      </c>
      <c r="F64" s="74"/>
    </row>
    <row r="65" spans="1:191" s="20" customFormat="1" ht="69.95" customHeight="1">
      <c r="A65" s="108"/>
      <c r="B65" s="61" t="s">
        <v>49</v>
      </c>
      <c r="C65" s="46" t="s">
        <v>533</v>
      </c>
      <c r="D65" s="51">
        <v>265</v>
      </c>
      <c r="E65" s="49" t="str">
        <f t="shared" si="1"/>
        <v>60K</v>
      </c>
      <c r="F65" s="74"/>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191" ht="95.25" customHeight="1">
      <c r="B66" s="77" t="s">
        <v>463</v>
      </c>
      <c r="C66" s="46" t="s">
        <v>2</v>
      </c>
      <c r="D66" s="51">
        <v>315</v>
      </c>
      <c r="E66" s="49" t="str">
        <f t="shared" si="1"/>
        <v>65W</v>
      </c>
      <c r="F66" s="70" t="s">
        <v>232</v>
      </c>
    </row>
    <row r="67" spans="1:191" s="34" customFormat="1" ht="69.95" customHeight="1">
      <c r="A67" s="109"/>
      <c r="B67" s="61" t="s">
        <v>222</v>
      </c>
      <c r="C67" s="46" t="s">
        <v>46</v>
      </c>
      <c r="D67" s="51">
        <v>55</v>
      </c>
      <c r="E67" s="49" t="str">
        <f t="shared" si="1"/>
        <v>68R</v>
      </c>
      <c r="F67" s="68" t="s">
        <v>504</v>
      </c>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191" ht="69.95" customHeight="1">
      <c r="B68" s="61" t="s">
        <v>223</v>
      </c>
      <c r="C68" s="46">
        <v>709</v>
      </c>
      <c r="D68" s="51">
        <v>55</v>
      </c>
      <c r="E68" s="49">
        <f t="shared" si="1"/>
        <v>709</v>
      </c>
      <c r="F68" s="68" t="s">
        <v>233</v>
      </c>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row>
    <row r="69" spans="1:191" ht="69.95" customHeight="1">
      <c r="B69" s="61" t="s">
        <v>67</v>
      </c>
      <c r="C69" s="46">
        <v>710</v>
      </c>
      <c r="D69" s="48" t="s">
        <v>396</v>
      </c>
      <c r="E69" s="49">
        <f t="shared" si="1"/>
        <v>710</v>
      </c>
      <c r="F69" s="68" t="s">
        <v>505</v>
      </c>
    </row>
    <row r="70" spans="1:191" ht="69.95" customHeight="1">
      <c r="B70" s="61" t="s">
        <v>148</v>
      </c>
      <c r="C70" s="46">
        <v>717</v>
      </c>
      <c r="D70" s="51">
        <v>115</v>
      </c>
      <c r="E70" s="49">
        <f t="shared" si="1"/>
        <v>717</v>
      </c>
      <c r="F70" s="74"/>
    </row>
    <row r="71" spans="1:191" ht="86.25" customHeight="1">
      <c r="B71" s="77" t="s">
        <v>149</v>
      </c>
      <c r="C71" s="46">
        <v>718</v>
      </c>
      <c r="D71" s="51">
        <v>620</v>
      </c>
      <c r="E71" s="49">
        <f t="shared" si="1"/>
        <v>718</v>
      </c>
      <c r="F71" s="70" t="s">
        <v>361</v>
      </c>
    </row>
    <row r="72" spans="1:191" s="221" customFormat="1" ht="85.9" customHeight="1">
      <c r="B72" s="77" t="s">
        <v>563</v>
      </c>
      <c r="C72" s="50">
        <v>727</v>
      </c>
      <c r="D72" s="53">
        <v>500</v>
      </c>
      <c r="E72" s="49">
        <f t="shared" si="1"/>
        <v>727</v>
      </c>
      <c r="F72" s="228" t="s">
        <v>564</v>
      </c>
    </row>
    <row r="73" spans="1:191" ht="69.95" customHeight="1">
      <c r="B73" s="61" t="s">
        <v>52</v>
      </c>
      <c r="C73" s="46">
        <v>803</v>
      </c>
      <c r="D73" s="48" t="s">
        <v>396</v>
      </c>
      <c r="E73" s="49">
        <f t="shared" si="1"/>
        <v>803</v>
      </c>
      <c r="F73" s="74"/>
    </row>
    <row r="74" spans="1:191" ht="69.95" customHeight="1">
      <c r="B74" s="61" t="s">
        <v>366</v>
      </c>
      <c r="C74" s="46">
        <v>823</v>
      </c>
      <c r="D74" s="51">
        <v>65</v>
      </c>
      <c r="E74" s="49">
        <f t="shared" si="1"/>
        <v>823</v>
      </c>
      <c r="F74" s="74"/>
    </row>
    <row r="75" spans="1:191" ht="69.95" customHeight="1">
      <c r="B75" s="61" t="s">
        <v>150</v>
      </c>
      <c r="C75" s="46">
        <v>923</v>
      </c>
      <c r="D75" s="48" t="s">
        <v>396</v>
      </c>
      <c r="E75" s="49">
        <f t="shared" si="1"/>
        <v>923</v>
      </c>
      <c r="F75" s="74"/>
    </row>
    <row r="76" spans="1:191" ht="69.95" customHeight="1">
      <c r="B76" s="61" t="s">
        <v>329</v>
      </c>
      <c r="C76" s="46">
        <v>947</v>
      </c>
      <c r="D76" s="48" t="s">
        <v>396</v>
      </c>
      <c r="E76" s="49">
        <f t="shared" si="1"/>
        <v>947</v>
      </c>
      <c r="F76" s="74"/>
    </row>
    <row r="77" spans="1:191" ht="69.95" customHeight="1">
      <c r="B77" s="61" t="s">
        <v>353</v>
      </c>
      <c r="C77" s="46">
        <v>989</v>
      </c>
      <c r="D77" s="48" t="s">
        <v>396</v>
      </c>
      <c r="E77" s="49">
        <f t="shared" si="1"/>
        <v>989</v>
      </c>
      <c r="F77" s="74"/>
    </row>
    <row r="78" spans="1:191" ht="69.95" customHeight="1">
      <c r="B78" s="322" t="s">
        <v>350</v>
      </c>
      <c r="C78" s="323"/>
      <c r="D78" s="323"/>
      <c r="E78" s="323"/>
      <c r="F78" s="324"/>
    </row>
    <row r="79" spans="1:191" ht="69.95" customHeight="1">
      <c r="B79" s="61" t="s">
        <v>336</v>
      </c>
      <c r="C79" s="46">
        <v>421</v>
      </c>
      <c r="D79" s="48" t="s">
        <v>396</v>
      </c>
      <c r="E79" s="49">
        <f t="shared" ref="E79:E84" si="2">C79</f>
        <v>421</v>
      </c>
      <c r="F79" s="74"/>
    </row>
    <row r="80" spans="1:191" ht="69.95" customHeight="1">
      <c r="B80" s="61" t="s">
        <v>337</v>
      </c>
      <c r="C80" s="46" t="s">
        <v>544</v>
      </c>
      <c r="D80" s="51">
        <v>0</v>
      </c>
      <c r="E80" s="49" t="str">
        <f t="shared" si="2"/>
        <v>5EQ</v>
      </c>
      <c r="F80" s="74"/>
    </row>
    <row r="81" spans="2:192" ht="69.95" customHeight="1">
      <c r="B81" s="61" t="s">
        <v>338</v>
      </c>
      <c r="C81" s="46">
        <v>431</v>
      </c>
      <c r="D81" s="51">
        <v>620</v>
      </c>
      <c r="E81" s="49">
        <f t="shared" si="2"/>
        <v>431</v>
      </c>
      <c r="F81" s="74"/>
    </row>
    <row r="82" spans="2:192" ht="69.95" customHeight="1">
      <c r="B82" s="61" t="s">
        <v>339</v>
      </c>
      <c r="C82" s="46">
        <v>432</v>
      </c>
      <c r="D82" s="51">
        <v>620</v>
      </c>
      <c r="E82" s="49">
        <f t="shared" si="2"/>
        <v>432</v>
      </c>
      <c r="F82" s="74"/>
    </row>
    <row r="83" spans="2:192" ht="69.95" customHeight="1">
      <c r="B83" s="61" t="s">
        <v>340</v>
      </c>
      <c r="C83" s="46">
        <v>439</v>
      </c>
      <c r="D83" s="51">
        <v>935</v>
      </c>
      <c r="E83" s="49">
        <f t="shared" si="2"/>
        <v>439</v>
      </c>
      <c r="F83" s="74"/>
    </row>
    <row r="84" spans="2:192" s="224" customFormat="1" ht="69.95" customHeight="1">
      <c r="B84" s="61" t="s">
        <v>157</v>
      </c>
      <c r="C84" s="222" t="s">
        <v>507</v>
      </c>
      <c r="D84" s="51">
        <v>935</v>
      </c>
      <c r="E84" s="49" t="str">
        <f t="shared" si="2"/>
        <v>4AY</v>
      </c>
      <c r="F84" s="137" t="s">
        <v>564</v>
      </c>
      <c r="G84" s="24"/>
      <c r="H8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row>
    <row r="85" spans="2:192" ht="69.95" customHeight="1">
      <c r="B85" s="327" t="s">
        <v>351</v>
      </c>
      <c r="C85" s="323"/>
      <c r="D85" s="323"/>
      <c r="E85" s="323"/>
      <c r="F85" s="328"/>
    </row>
    <row r="86" spans="2:192" ht="108.75" customHeight="1">
      <c r="B86" s="123" t="s">
        <v>573</v>
      </c>
      <c r="C86" s="76" t="s">
        <v>511</v>
      </c>
      <c r="D86" s="51">
        <v>935</v>
      </c>
      <c r="E86" s="76" t="s">
        <v>511</v>
      </c>
      <c r="F86" s="74" t="s">
        <v>356</v>
      </c>
    </row>
    <row r="87" spans="2:192" ht="94.5" customHeight="1">
      <c r="B87" s="123" t="s">
        <v>410</v>
      </c>
      <c r="C87" s="46" t="s">
        <v>383</v>
      </c>
      <c r="D87" s="51">
        <v>265</v>
      </c>
      <c r="E87" s="49" t="str">
        <f t="shared" ref="E87:E133" si="3">C87</f>
        <v>5C5</v>
      </c>
      <c r="F87" s="74"/>
    </row>
    <row r="88" spans="2:192" ht="120" customHeight="1">
      <c r="B88" s="123" t="s">
        <v>409</v>
      </c>
      <c r="C88" s="46" t="s">
        <v>65</v>
      </c>
      <c r="D88" s="51">
        <v>470</v>
      </c>
      <c r="E88" s="49" t="str">
        <f t="shared" si="3"/>
        <v>6LY</v>
      </c>
      <c r="F88" s="74" t="s">
        <v>502</v>
      </c>
    </row>
    <row r="89" spans="2:192" s="221" customFormat="1" ht="174.6" customHeight="1">
      <c r="B89" s="229" t="s">
        <v>571</v>
      </c>
      <c r="C89" s="50" t="s">
        <v>559</v>
      </c>
      <c r="D89" s="51">
        <v>665</v>
      </c>
      <c r="E89" s="49" t="str">
        <f t="shared" si="3"/>
        <v>6Z4</v>
      </c>
      <c r="F89" s="137" t="s">
        <v>572</v>
      </c>
    </row>
    <row r="90" spans="2:192" ht="69.95" customHeight="1">
      <c r="B90" s="327" t="s">
        <v>324</v>
      </c>
      <c r="C90" s="323"/>
      <c r="D90" s="323"/>
      <c r="E90" s="323">
        <f t="shared" si="3"/>
        <v>0</v>
      </c>
      <c r="F90" s="328"/>
    </row>
    <row r="91" spans="2:192" ht="69.95" customHeight="1">
      <c r="B91" s="77" t="s">
        <v>217</v>
      </c>
      <c r="C91" s="76" t="s">
        <v>90</v>
      </c>
      <c r="D91" s="51">
        <v>215</v>
      </c>
      <c r="E91" s="76" t="str">
        <f t="shared" si="3"/>
        <v>4AU</v>
      </c>
      <c r="F91" s="74"/>
    </row>
    <row r="92" spans="2:192" ht="69.95" customHeight="1">
      <c r="B92" s="77" t="s">
        <v>215</v>
      </c>
      <c r="C92" s="76" t="s">
        <v>91</v>
      </c>
      <c r="D92" s="51">
        <v>215</v>
      </c>
      <c r="E92" s="76" t="str">
        <f t="shared" si="3"/>
        <v>4ML</v>
      </c>
      <c r="F92" s="74"/>
    </row>
    <row r="93" spans="2:192" ht="69.95" customHeight="1">
      <c r="B93" s="77" t="s">
        <v>216</v>
      </c>
      <c r="C93" s="76" t="s">
        <v>92</v>
      </c>
      <c r="D93" s="51">
        <v>215</v>
      </c>
      <c r="E93" s="76" t="str">
        <f t="shared" si="3"/>
        <v>4AQ</v>
      </c>
      <c r="F93" s="74"/>
    </row>
    <row r="94" spans="2:192" ht="69.95" customHeight="1">
      <c r="B94" s="77" t="s">
        <v>79</v>
      </c>
      <c r="C94" s="76" t="s">
        <v>78</v>
      </c>
      <c r="D94" s="51">
        <v>295</v>
      </c>
      <c r="E94" s="76" t="str">
        <f t="shared" si="3"/>
        <v>5HA</v>
      </c>
      <c r="F94" s="74"/>
    </row>
    <row r="95" spans="2:192" ht="69.95" customHeight="1">
      <c r="B95" s="77" t="s">
        <v>80</v>
      </c>
      <c r="C95" s="76" t="s">
        <v>534</v>
      </c>
      <c r="D95" s="51">
        <v>295</v>
      </c>
      <c r="E95" s="76" t="str">
        <f t="shared" si="3"/>
        <v>5HB</v>
      </c>
      <c r="F95" s="74"/>
    </row>
    <row r="96" spans="2:192" ht="69.95" customHeight="1">
      <c r="B96" s="77" t="s">
        <v>81</v>
      </c>
      <c r="C96" s="76" t="s">
        <v>535</v>
      </c>
      <c r="D96" s="51">
        <v>295</v>
      </c>
      <c r="E96" s="76" t="str">
        <f t="shared" si="3"/>
        <v>5HF</v>
      </c>
      <c r="F96" s="74"/>
    </row>
    <row r="97" spans="1:32" ht="69.95" customHeight="1">
      <c r="B97" s="77" t="s">
        <v>83</v>
      </c>
      <c r="C97" s="76" t="s">
        <v>536</v>
      </c>
      <c r="D97" s="51">
        <v>295</v>
      </c>
      <c r="E97" s="76" t="str">
        <f t="shared" si="3"/>
        <v>5HC</v>
      </c>
      <c r="F97" s="74"/>
    </row>
    <row r="98" spans="1:32" ht="69.95" customHeight="1">
      <c r="B98" s="77" t="s">
        <v>84</v>
      </c>
      <c r="C98" s="76" t="s">
        <v>82</v>
      </c>
      <c r="D98" s="51">
        <v>295</v>
      </c>
      <c r="E98" s="76" t="str">
        <f t="shared" si="3"/>
        <v>5HD</v>
      </c>
      <c r="F98" s="74"/>
    </row>
    <row r="99" spans="1:32" ht="69.95" customHeight="1">
      <c r="B99" s="77" t="s">
        <v>85</v>
      </c>
      <c r="C99" s="76" t="s">
        <v>537</v>
      </c>
      <c r="D99" s="51">
        <v>295</v>
      </c>
      <c r="E99" s="76" t="str">
        <f t="shared" si="3"/>
        <v>5HE</v>
      </c>
      <c r="F99" s="74"/>
    </row>
    <row r="100" spans="1:32" ht="69.95" customHeight="1">
      <c r="B100" s="77" t="s">
        <v>87</v>
      </c>
      <c r="C100" s="76" t="s">
        <v>538</v>
      </c>
      <c r="D100" s="51">
        <v>295</v>
      </c>
      <c r="E100" s="76" t="str">
        <f t="shared" si="3"/>
        <v>5H5</v>
      </c>
      <c r="F100" s="74"/>
    </row>
    <row r="101" spans="1:32" ht="69.95" customHeight="1">
      <c r="B101" s="77" t="s">
        <v>88</v>
      </c>
      <c r="C101" s="76" t="s">
        <v>86</v>
      </c>
      <c r="D101" s="51">
        <v>295</v>
      </c>
      <c r="E101" s="76" t="str">
        <f t="shared" si="3"/>
        <v>5H6</v>
      </c>
      <c r="F101" s="74"/>
    </row>
    <row r="102" spans="1:32" ht="69.95" customHeight="1">
      <c r="B102" s="77" t="s">
        <v>89</v>
      </c>
      <c r="C102" s="76" t="s">
        <v>539</v>
      </c>
      <c r="D102" s="51">
        <v>295</v>
      </c>
      <c r="E102" s="76" t="str">
        <f t="shared" si="3"/>
        <v>5H7</v>
      </c>
      <c r="F102" s="74"/>
    </row>
    <row r="103" spans="1:32" ht="69.95" customHeight="1">
      <c r="B103" s="322" t="s">
        <v>325</v>
      </c>
      <c r="C103" s="323"/>
      <c r="D103" s="323"/>
      <c r="E103" s="323">
        <f t="shared" si="3"/>
        <v>0</v>
      </c>
      <c r="F103" s="324"/>
    </row>
    <row r="104" spans="1:32" s="34" customFormat="1" ht="69.95" customHeight="1">
      <c r="A104" s="109"/>
      <c r="B104" s="77" t="s">
        <v>45</v>
      </c>
      <c r="C104" s="76" t="s">
        <v>44</v>
      </c>
      <c r="D104" s="51">
        <v>0</v>
      </c>
      <c r="E104" s="76" t="str">
        <f t="shared" si="3"/>
        <v>5C6</v>
      </c>
      <c r="F104" s="74"/>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s="20" customFormat="1" ht="69.95" customHeight="1">
      <c r="A105" s="108"/>
      <c r="B105" s="77" t="s">
        <v>94</v>
      </c>
      <c r="C105" s="76" t="s">
        <v>368</v>
      </c>
      <c r="D105" s="51">
        <v>60</v>
      </c>
      <c r="E105" s="76" t="str">
        <f t="shared" si="3"/>
        <v>5J8</v>
      </c>
      <c r="F105" s="74"/>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0" customFormat="1" ht="69.95" customHeight="1">
      <c r="A106" s="108"/>
      <c r="B106" s="77" t="s">
        <v>95</v>
      </c>
      <c r="C106" s="76" t="s">
        <v>369</v>
      </c>
      <c r="D106" s="51">
        <v>60</v>
      </c>
      <c r="E106" s="76" t="str">
        <f t="shared" si="3"/>
        <v>5J9</v>
      </c>
      <c r="F106" s="74"/>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69.95" customHeight="1">
      <c r="B107" s="77" t="s">
        <v>218</v>
      </c>
      <c r="C107" s="76" t="s">
        <v>460</v>
      </c>
      <c r="D107" s="51">
        <v>60</v>
      </c>
      <c r="E107" s="76" t="str">
        <f t="shared" si="3"/>
        <v>4RR</v>
      </c>
      <c r="F107" s="74"/>
    </row>
    <row r="108" spans="1:32" ht="69.95" customHeight="1">
      <c r="B108" s="77" t="s">
        <v>220</v>
      </c>
      <c r="C108" s="76" t="s">
        <v>367</v>
      </c>
      <c r="D108" s="51">
        <v>60</v>
      </c>
      <c r="E108" s="76" t="str">
        <f t="shared" si="3"/>
        <v>4YD</v>
      </c>
      <c r="F108" s="74"/>
    </row>
    <row r="109" spans="1:32" ht="69.95" customHeight="1">
      <c r="B109" s="322" t="s">
        <v>327</v>
      </c>
      <c r="C109" s="323"/>
      <c r="D109" s="323"/>
      <c r="E109" s="323">
        <f t="shared" si="3"/>
        <v>0</v>
      </c>
      <c r="F109" s="324"/>
    </row>
    <row r="110" spans="1:32" ht="69.95" customHeight="1">
      <c r="B110" s="77" t="s">
        <v>440</v>
      </c>
      <c r="C110" s="76" t="s">
        <v>370</v>
      </c>
      <c r="D110" s="51">
        <v>0</v>
      </c>
      <c r="E110" s="76" t="str">
        <f t="shared" si="3"/>
        <v>5DA</v>
      </c>
      <c r="F110" s="74"/>
    </row>
    <row r="111" spans="1:32" ht="69.95" customHeight="1">
      <c r="B111" s="77" t="s">
        <v>372</v>
      </c>
      <c r="C111" s="76" t="s">
        <v>77</v>
      </c>
      <c r="D111" s="48" t="s">
        <v>396</v>
      </c>
      <c r="E111" s="76" t="str">
        <f t="shared" si="3"/>
        <v>5DB</v>
      </c>
      <c r="F111" s="74"/>
    </row>
    <row r="112" spans="1:32" ht="69.95" customHeight="1">
      <c r="B112" s="77" t="s">
        <v>373</v>
      </c>
      <c r="C112" s="76" t="s">
        <v>371</v>
      </c>
      <c r="D112" s="51">
        <v>100</v>
      </c>
      <c r="E112" s="76" t="str">
        <f t="shared" si="3"/>
        <v>5DC</v>
      </c>
      <c r="F112" s="74"/>
    </row>
    <row r="113" spans="2:32" ht="69.95" customHeight="1">
      <c r="B113" s="77" t="s">
        <v>458</v>
      </c>
      <c r="C113" s="76" t="s">
        <v>76</v>
      </c>
      <c r="D113" s="51" t="s">
        <v>397</v>
      </c>
      <c r="E113" s="76" t="str">
        <f t="shared" si="3"/>
        <v>5D9</v>
      </c>
      <c r="F113" s="74"/>
    </row>
    <row r="114" spans="2:32" ht="69.95" customHeight="1">
      <c r="B114" s="77" t="s">
        <v>458</v>
      </c>
      <c r="C114" s="76" t="s">
        <v>76</v>
      </c>
      <c r="D114" s="51">
        <v>0</v>
      </c>
      <c r="E114" s="76" t="str">
        <f t="shared" si="3"/>
        <v>5D9</v>
      </c>
      <c r="F114" s="74"/>
    </row>
    <row r="115" spans="2:32" s="24" customFormat="1" ht="69.95" customHeight="1">
      <c r="B115" s="77" t="s">
        <v>498</v>
      </c>
      <c r="C115" s="76" t="s">
        <v>175</v>
      </c>
      <c r="D115" s="51">
        <v>100</v>
      </c>
      <c r="E115" s="76" t="str">
        <f t="shared" si="3"/>
        <v>5IF</v>
      </c>
      <c r="F115" s="74"/>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2:32" s="24" customFormat="1" ht="69.95" customHeight="1">
      <c r="B116" s="77" t="s">
        <v>490</v>
      </c>
      <c r="C116" s="76" t="s">
        <v>176</v>
      </c>
      <c r="D116" s="51">
        <v>100</v>
      </c>
      <c r="E116" s="76" t="str">
        <f t="shared" si="3"/>
        <v>5IG</v>
      </c>
      <c r="F116" s="74"/>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2:32" s="24" customFormat="1" ht="69.95" customHeight="1">
      <c r="B117" s="77" t="s">
        <v>491</v>
      </c>
      <c r="C117" s="76" t="s">
        <v>177</v>
      </c>
      <c r="D117" s="51">
        <v>100</v>
      </c>
      <c r="E117" s="76" t="str">
        <f t="shared" si="3"/>
        <v>5IK</v>
      </c>
      <c r="F117" s="74"/>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2:32" s="24" customFormat="1" ht="69.95" customHeight="1">
      <c r="B118" s="77" t="s">
        <v>492</v>
      </c>
      <c r="C118" s="76" t="s">
        <v>178</v>
      </c>
      <c r="D118" s="51">
        <v>100</v>
      </c>
      <c r="E118" s="76" t="str">
        <f t="shared" si="3"/>
        <v>5IM</v>
      </c>
      <c r="F118" s="74"/>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2:32" ht="69.95" customHeight="1">
      <c r="B119" s="77" t="s">
        <v>493</v>
      </c>
      <c r="C119" s="76" t="s">
        <v>179</v>
      </c>
      <c r="D119" s="51">
        <v>100</v>
      </c>
      <c r="E119" s="76" t="str">
        <f t="shared" si="3"/>
        <v>5IN</v>
      </c>
      <c r="F119" s="74"/>
    </row>
    <row r="120" spans="2:32" ht="69.95" customHeight="1">
      <c r="B120" s="77" t="s">
        <v>448</v>
      </c>
      <c r="C120" s="76" t="s">
        <v>180</v>
      </c>
      <c r="D120" s="51">
        <v>100</v>
      </c>
      <c r="E120" s="76" t="str">
        <f t="shared" si="3"/>
        <v>5IP</v>
      </c>
      <c r="F120" s="74"/>
    </row>
    <row r="121" spans="2:32" ht="69.95" customHeight="1">
      <c r="B121" s="77" t="s">
        <v>494</v>
      </c>
      <c r="C121" s="76" t="s">
        <v>181</v>
      </c>
      <c r="D121" s="51">
        <v>100</v>
      </c>
      <c r="E121" s="76" t="str">
        <f t="shared" si="3"/>
        <v>5IR</v>
      </c>
      <c r="F121" s="74"/>
    </row>
    <row r="122" spans="2:32" ht="69.95" customHeight="1">
      <c r="B122" s="322" t="s">
        <v>326</v>
      </c>
      <c r="C122" s="323"/>
      <c r="D122" s="323"/>
      <c r="E122" s="323">
        <f t="shared" si="3"/>
        <v>0</v>
      </c>
      <c r="F122" s="324"/>
    </row>
    <row r="123" spans="2:32" ht="69.95" customHeight="1">
      <c r="B123" s="77" t="s">
        <v>487</v>
      </c>
      <c r="C123" s="76" t="s">
        <v>374</v>
      </c>
      <c r="D123" s="51">
        <v>320</v>
      </c>
      <c r="E123" s="76" t="str">
        <f t="shared" si="3"/>
        <v>5CA</v>
      </c>
      <c r="F123" s="74"/>
    </row>
    <row r="124" spans="2:32" ht="69.95" customHeight="1">
      <c r="B124" s="77" t="s">
        <v>171</v>
      </c>
      <c r="C124" s="76" t="s">
        <v>172</v>
      </c>
      <c r="D124" s="51">
        <v>420</v>
      </c>
      <c r="E124" s="76" t="str">
        <f t="shared" si="3"/>
        <v>5DS</v>
      </c>
      <c r="F124" s="74"/>
    </row>
    <row r="125" spans="2:32" ht="69.95" customHeight="1">
      <c r="B125" s="77" t="s">
        <v>495</v>
      </c>
      <c r="C125" s="76" t="s">
        <v>376</v>
      </c>
      <c r="D125" s="51">
        <v>320</v>
      </c>
      <c r="E125" s="76" t="str">
        <f t="shared" si="3"/>
        <v>5CF</v>
      </c>
      <c r="F125" s="74"/>
    </row>
    <row r="126" spans="2:32" ht="69.95" customHeight="1">
      <c r="B126" s="77" t="s">
        <v>486</v>
      </c>
      <c r="C126" s="76" t="s">
        <v>377</v>
      </c>
      <c r="D126" s="51">
        <v>0</v>
      </c>
      <c r="E126" s="76" t="str">
        <f t="shared" si="3"/>
        <v>5CG</v>
      </c>
      <c r="F126" s="74"/>
    </row>
    <row r="127" spans="2:32" ht="69.95" customHeight="1">
      <c r="B127" s="77" t="s">
        <v>379</v>
      </c>
      <c r="C127" s="76" t="s">
        <v>378</v>
      </c>
      <c r="D127" s="51">
        <v>320</v>
      </c>
      <c r="E127" s="76" t="str">
        <f t="shared" si="3"/>
        <v>5DL</v>
      </c>
      <c r="F127" s="74"/>
    </row>
    <row r="128" spans="2:32" ht="69.95" customHeight="1">
      <c r="B128" s="77" t="s">
        <v>436</v>
      </c>
      <c r="C128" s="76" t="s">
        <v>380</v>
      </c>
      <c r="D128" s="51">
        <v>420</v>
      </c>
      <c r="E128" s="76" t="str">
        <f t="shared" si="3"/>
        <v>5DN</v>
      </c>
      <c r="F128" s="74"/>
    </row>
    <row r="129" spans="2:32" ht="69.95" customHeight="1">
      <c r="B129" s="77" t="s">
        <v>437</v>
      </c>
      <c r="C129" s="76" t="s">
        <v>173</v>
      </c>
      <c r="D129" s="51">
        <v>420</v>
      </c>
      <c r="E129" s="76" t="str">
        <f t="shared" si="3"/>
        <v>5DQ</v>
      </c>
      <c r="F129" s="74"/>
    </row>
    <row r="130" spans="2:32" ht="69.95" customHeight="1">
      <c r="B130" s="77" t="s">
        <v>496</v>
      </c>
      <c r="C130" s="76" t="s">
        <v>174</v>
      </c>
      <c r="D130" s="51">
        <v>420</v>
      </c>
      <c r="E130" s="76" t="str">
        <f t="shared" si="3"/>
        <v>5DR</v>
      </c>
      <c r="F130" s="74"/>
    </row>
    <row r="131" spans="2:32" s="25" customFormat="1" ht="69.95" customHeight="1">
      <c r="B131" s="77" t="s">
        <v>497</v>
      </c>
      <c r="C131" s="76" t="s">
        <v>43</v>
      </c>
      <c r="D131" s="51">
        <v>420</v>
      </c>
      <c r="E131" s="76" t="str">
        <f t="shared" si="3"/>
        <v>5DT</v>
      </c>
      <c r="F131" s="74"/>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2:32" s="25" customFormat="1" ht="69.95" customHeight="1">
      <c r="B132" s="77" t="s">
        <v>549</v>
      </c>
      <c r="C132" s="138" t="s">
        <v>550</v>
      </c>
      <c r="D132" s="51">
        <v>420</v>
      </c>
      <c r="E132" s="138" t="str">
        <f t="shared" si="3"/>
        <v>61P</v>
      </c>
      <c r="F132" s="74"/>
      <c r="G132" s="216"/>
      <c r="H132" s="216"/>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c r="AE132" s="216"/>
    </row>
    <row r="133" spans="2:32" s="25" customFormat="1" ht="69.95" customHeight="1" thickBot="1">
      <c r="B133" s="77" t="s">
        <v>489</v>
      </c>
      <c r="C133" s="138" t="s">
        <v>488</v>
      </c>
      <c r="D133" s="51">
        <v>420</v>
      </c>
      <c r="E133" s="138" t="str">
        <f t="shared" si="3"/>
        <v>61Q</v>
      </c>
      <c r="F133" s="13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2:32" ht="31.5" customHeight="1">
      <c r="B134" s="38" t="s">
        <v>405</v>
      </c>
      <c r="C134" s="39"/>
      <c r="D134" s="40"/>
      <c r="E134" s="27"/>
      <c r="F134" s="35"/>
    </row>
    <row r="135" spans="2:32" ht="36" customHeight="1" thickBot="1">
      <c r="B135" s="28" t="s">
        <v>413</v>
      </c>
      <c r="C135" s="29"/>
      <c r="D135" s="30"/>
      <c r="E135" s="36"/>
      <c r="F135" s="37"/>
    </row>
  </sheetData>
  <mergeCells count="12">
    <mergeCell ref="B122:F122"/>
    <mergeCell ref="B78:F78"/>
    <mergeCell ref="B85:F85"/>
    <mergeCell ref="B90:F90"/>
    <mergeCell ref="B103:F103"/>
    <mergeCell ref="B109:F109"/>
    <mergeCell ref="B7:C7"/>
    <mergeCell ref="E7:F7"/>
    <mergeCell ref="B1:C5"/>
    <mergeCell ref="E1:F5"/>
    <mergeCell ref="B6:C6"/>
    <mergeCell ref="E6:F6"/>
  </mergeCells>
  <conditionalFormatting sqref="D123:D131 D91:D102 D104:D108 D71 D133 D86:D88 D49:D57 D33:D47 D6 D9:D31 D59:D69 D73:D77 D79:D83 D110:D121">
    <cfRule type="cellIs" dxfId="306" priority="16" stopIfTrue="1" operator="equal">
      <formula>"?"</formula>
    </cfRule>
  </conditionalFormatting>
  <conditionalFormatting sqref="D132">
    <cfRule type="cellIs" dxfId="305" priority="9" stopIfTrue="1" operator="equal">
      <formula>"?"</formula>
    </cfRule>
  </conditionalFormatting>
  <conditionalFormatting sqref="D32">
    <cfRule type="cellIs" dxfId="304" priority="8" stopIfTrue="1" operator="equal">
      <formula>"?"</formula>
    </cfRule>
  </conditionalFormatting>
  <conditionalFormatting sqref="D58">
    <cfRule type="cellIs" dxfId="303" priority="6" stopIfTrue="1" operator="equal">
      <formula>"?"</formula>
    </cfRule>
  </conditionalFormatting>
  <conditionalFormatting sqref="D72">
    <cfRule type="cellIs" dxfId="302" priority="4" stopIfTrue="1" operator="equal">
      <formula>"?"</formula>
    </cfRule>
  </conditionalFormatting>
  <conditionalFormatting sqref="D89">
    <cfRule type="cellIs" dxfId="301" priority="2" stopIfTrue="1" operator="equal">
      <formula>"?"</formula>
    </cfRule>
  </conditionalFormatting>
  <conditionalFormatting sqref="D84">
    <cfRule type="cellIs" dxfId="300"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23622047244094491" bottom="0.31496062992125984" header="0.11811023622047245" footer="0.3"/>
  <pageSetup paperSize="9" scale="14" fitToHeight="2" orientation="portrait" r:id="rId1"/>
  <headerFooter alignWithMargins="0"/>
  <rowBreaks count="1" manualBreakCount="1">
    <brk id="77" min="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G26" sqref="G26"/>
    </sheetView>
  </sheetViews>
  <sheetFormatPr defaultRowHeight="12.75"/>
  <sheetData>
    <row r="1" spans="1:1">
      <c r="A1" s="24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K111"/>
  <sheetViews>
    <sheetView view="pageBreakPreview" topLeftCell="B1" zoomScale="27" zoomScaleNormal="25" zoomScaleSheetLayoutView="27" workbookViewId="0">
      <selection activeCell="D88" sqref="D88"/>
    </sheetView>
  </sheetViews>
  <sheetFormatPr defaultColWidth="28" defaultRowHeight="52.5" customHeight="1"/>
  <cols>
    <col min="1" max="1" width="14.42578125" style="1" hidden="1" customWidth="1"/>
    <col min="2" max="2" width="222.7109375" style="1" customWidth="1"/>
    <col min="3" max="3" width="21.28515625" style="1" customWidth="1"/>
    <col min="4" max="4" width="50.7109375" style="1" customWidth="1"/>
    <col min="5" max="5" width="51.28515625" style="1" customWidth="1"/>
    <col min="6" max="6" width="20.5703125" style="1" customWidth="1"/>
    <col min="7" max="7" width="222.7109375" style="1" customWidth="1"/>
    <col min="8" max="16384" width="28" style="1"/>
  </cols>
  <sheetData>
    <row r="1" spans="2:7" ht="61.5" customHeight="1">
      <c r="B1" s="310" t="s">
        <v>669</v>
      </c>
      <c r="C1" s="311"/>
      <c r="D1" s="58" t="s">
        <v>343</v>
      </c>
      <c r="E1" s="58" t="s">
        <v>343</v>
      </c>
      <c r="F1" s="314"/>
      <c r="G1" s="315"/>
    </row>
    <row r="2" spans="2:7" ht="99.75" customHeight="1">
      <c r="B2" s="312"/>
      <c r="C2" s="313"/>
      <c r="D2" s="55" t="s">
        <v>482</v>
      </c>
      <c r="E2" s="55" t="s">
        <v>482</v>
      </c>
      <c r="F2" s="316"/>
      <c r="G2" s="317"/>
    </row>
    <row r="3" spans="2:7" ht="72" customHeight="1">
      <c r="B3" s="312"/>
      <c r="C3" s="313"/>
      <c r="D3" s="55">
        <v>1368</v>
      </c>
      <c r="E3" s="55">
        <v>1368</v>
      </c>
      <c r="F3" s="316"/>
      <c r="G3" s="317"/>
    </row>
    <row r="4" spans="2:7" ht="69" customHeight="1">
      <c r="B4" s="312"/>
      <c r="C4" s="313"/>
      <c r="D4" s="55" t="s">
        <v>347</v>
      </c>
      <c r="E4" s="55" t="s">
        <v>348</v>
      </c>
      <c r="F4" s="316"/>
      <c r="G4" s="317"/>
    </row>
    <row r="5" spans="2:7" ht="61.5" customHeight="1">
      <c r="B5" s="312"/>
      <c r="C5" s="313"/>
      <c r="D5" s="56" t="s">
        <v>349</v>
      </c>
      <c r="E5" s="56" t="s">
        <v>349</v>
      </c>
      <c r="F5" s="316"/>
      <c r="G5" s="317"/>
    </row>
    <row r="6" spans="2:7" ht="78" customHeight="1">
      <c r="B6" s="318" t="s">
        <v>392</v>
      </c>
      <c r="C6" s="319"/>
      <c r="D6" s="42">
        <v>14700</v>
      </c>
      <c r="E6" s="42">
        <v>15800</v>
      </c>
      <c r="F6" s="320"/>
      <c r="G6" s="321"/>
    </row>
    <row r="7" spans="2:7" ht="57.75" customHeight="1">
      <c r="B7" s="325" t="s">
        <v>204</v>
      </c>
      <c r="C7" s="326"/>
      <c r="D7" s="43" t="s">
        <v>768</v>
      </c>
      <c r="E7" s="43" t="s">
        <v>769</v>
      </c>
      <c r="F7" s="320"/>
      <c r="G7" s="321"/>
    </row>
    <row r="8" spans="2:7" ht="72" customHeight="1">
      <c r="B8" s="59" t="s">
        <v>342</v>
      </c>
      <c r="C8" s="44" t="s">
        <v>394</v>
      </c>
      <c r="D8" s="45"/>
      <c r="E8" s="45"/>
      <c r="F8" s="44" t="s">
        <v>394</v>
      </c>
      <c r="G8" s="60" t="s">
        <v>341</v>
      </c>
    </row>
    <row r="9" spans="2:7" ht="69.95" customHeight="1">
      <c r="B9" s="61" t="s">
        <v>72</v>
      </c>
      <c r="C9" s="46"/>
      <c r="D9" s="47" t="s">
        <v>397</v>
      </c>
      <c r="E9" s="48" t="s">
        <v>396</v>
      </c>
      <c r="F9" s="49"/>
      <c r="G9" s="62"/>
    </row>
    <row r="10" spans="2:7" ht="69.95" customHeight="1">
      <c r="B10" s="61" t="s">
        <v>73</v>
      </c>
      <c r="C10" s="46"/>
      <c r="D10" s="47" t="s">
        <v>397</v>
      </c>
      <c r="E10" s="48" t="s">
        <v>396</v>
      </c>
      <c r="F10" s="49"/>
      <c r="G10" s="62"/>
    </row>
    <row r="11" spans="2:7" ht="69.95" customHeight="1">
      <c r="B11" s="63" t="s">
        <v>69</v>
      </c>
      <c r="C11" s="50"/>
      <c r="D11" s="48" t="s">
        <v>396</v>
      </c>
      <c r="E11" s="47" t="s">
        <v>397</v>
      </c>
      <c r="F11" s="49"/>
      <c r="G11" s="62"/>
    </row>
    <row r="12" spans="2:7" ht="69.95" customHeight="1">
      <c r="B12" s="63" t="s">
        <v>70</v>
      </c>
      <c r="C12" s="50"/>
      <c r="D12" s="47" t="s">
        <v>397</v>
      </c>
      <c r="E12" s="48" t="s">
        <v>396</v>
      </c>
      <c r="F12" s="49"/>
      <c r="G12" s="62"/>
    </row>
    <row r="13" spans="2:7" ht="69.95" customHeight="1">
      <c r="B13" s="64" t="s">
        <v>421</v>
      </c>
      <c r="C13" s="50"/>
      <c r="D13" s="48" t="s">
        <v>396</v>
      </c>
      <c r="E13" s="48" t="s">
        <v>396</v>
      </c>
      <c r="F13" s="49"/>
      <c r="G13" s="62"/>
    </row>
    <row r="14" spans="2:7" ht="75" customHeight="1">
      <c r="B14" s="65" t="s">
        <v>58</v>
      </c>
      <c r="C14" s="50"/>
      <c r="D14" s="48" t="s">
        <v>396</v>
      </c>
      <c r="E14" s="48" t="s">
        <v>396</v>
      </c>
      <c r="F14" s="49"/>
      <c r="G14" s="62"/>
    </row>
    <row r="15" spans="2:7" ht="69.95" customHeight="1">
      <c r="B15" s="64" t="s">
        <v>59</v>
      </c>
      <c r="C15" s="50"/>
      <c r="D15" s="48" t="s">
        <v>396</v>
      </c>
      <c r="E15" s="48" t="s">
        <v>396</v>
      </c>
      <c r="F15" s="49"/>
      <c r="G15" s="62"/>
    </row>
    <row r="16" spans="2:7" ht="69.95" customHeight="1">
      <c r="B16" s="64" t="s">
        <v>60</v>
      </c>
      <c r="C16" s="50"/>
      <c r="D16" s="48" t="s">
        <v>396</v>
      </c>
      <c r="E16" s="48" t="s">
        <v>396</v>
      </c>
      <c r="F16" s="49"/>
      <c r="G16" s="62"/>
    </row>
    <row r="17" spans="2:7" ht="69.95" customHeight="1">
      <c r="B17" s="64" t="s">
        <v>61</v>
      </c>
      <c r="C17" s="50"/>
      <c r="D17" s="48" t="s">
        <v>396</v>
      </c>
      <c r="E17" s="48" t="s">
        <v>396</v>
      </c>
      <c r="F17" s="49"/>
      <c r="G17" s="62"/>
    </row>
    <row r="18" spans="2:7" ht="69.95" customHeight="1">
      <c r="B18" s="64" t="s">
        <v>328</v>
      </c>
      <c r="C18" s="50"/>
      <c r="D18" s="48" t="s">
        <v>396</v>
      </c>
      <c r="E18" s="48" t="s">
        <v>396</v>
      </c>
      <c r="F18" s="49"/>
      <c r="G18" s="62"/>
    </row>
    <row r="19" spans="2:7" ht="69.95" customHeight="1">
      <c r="B19" s="64" t="s">
        <v>62</v>
      </c>
      <c r="C19" s="49" t="s">
        <v>395</v>
      </c>
      <c r="D19" s="48" t="s">
        <v>396</v>
      </c>
      <c r="E19" s="48" t="s">
        <v>396</v>
      </c>
      <c r="F19" s="49" t="str">
        <f t="shared" ref="F19:F46" si="0">C19</f>
        <v>008</v>
      </c>
      <c r="G19" s="62"/>
    </row>
    <row r="20" spans="2:7" ht="69.95" customHeight="1">
      <c r="B20" s="64" t="s">
        <v>334</v>
      </c>
      <c r="C20" s="49" t="s">
        <v>398</v>
      </c>
      <c r="D20" s="48" t="s">
        <v>396</v>
      </c>
      <c r="E20" s="48" t="s">
        <v>396</v>
      </c>
      <c r="F20" s="49" t="str">
        <f t="shared" si="0"/>
        <v>009</v>
      </c>
      <c r="G20" s="62"/>
    </row>
    <row r="21" spans="2:7" ht="69.95" customHeight="1">
      <c r="B21" s="61" t="s">
        <v>71</v>
      </c>
      <c r="C21" s="52" t="s">
        <v>151</v>
      </c>
      <c r="D21" s="47" t="s">
        <v>397</v>
      </c>
      <c r="E21" s="53">
        <v>55</v>
      </c>
      <c r="F21" s="49" t="str">
        <f t="shared" si="0"/>
        <v>018</v>
      </c>
      <c r="G21" s="62"/>
    </row>
    <row r="22" spans="2:7" ht="69.95" customHeight="1">
      <c r="B22" s="66" t="s">
        <v>154</v>
      </c>
      <c r="C22" s="54" t="s">
        <v>399</v>
      </c>
      <c r="D22" s="48" t="s">
        <v>396</v>
      </c>
      <c r="E22" s="48" t="s">
        <v>396</v>
      </c>
      <c r="F22" s="49" t="str">
        <f t="shared" si="0"/>
        <v>025</v>
      </c>
      <c r="G22" s="62"/>
    </row>
    <row r="23" spans="2:7" ht="69.95" customHeight="1">
      <c r="B23" s="64" t="s">
        <v>64</v>
      </c>
      <c r="C23" s="49" t="s">
        <v>255</v>
      </c>
      <c r="D23" s="48" t="s">
        <v>396</v>
      </c>
      <c r="E23" s="48" t="s">
        <v>396</v>
      </c>
      <c r="F23" s="49" t="str">
        <f t="shared" si="0"/>
        <v>028</v>
      </c>
      <c r="G23" s="62"/>
    </row>
    <row r="24" spans="2:7" ht="69.95" customHeight="1">
      <c r="B24" s="67" t="s">
        <v>68</v>
      </c>
      <c r="C24" s="54" t="s">
        <v>400</v>
      </c>
      <c r="D24" s="48" t="s">
        <v>396</v>
      </c>
      <c r="E24" s="48" t="s">
        <v>396</v>
      </c>
      <c r="F24" s="49" t="str">
        <f t="shared" si="0"/>
        <v>041</v>
      </c>
      <c r="G24" s="68"/>
    </row>
    <row r="25" spans="2:7" ht="69.95" customHeight="1">
      <c r="B25" s="67" t="s">
        <v>169</v>
      </c>
      <c r="C25" s="54" t="s">
        <v>168</v>
      </c>
      <c r="D25" s="48" t="s">
        <v>396</v>
      </c>
      <c r="E25" s="48" t="s">
        <v>396</v>
      </c>
      <c r="F25" s="49" t="str">
        <f t="shared" si="0"/>
        <v>052</v>
      </c>
      <c r="G25" s="68"/>
    </row>
    <row r="26" spans="2:7" ht="69.95" customHeight="1">
      <c r="B26" s="66" t="s">
        <v>451</v>
      </c>
      <c r="C26" s="52" t="s">
        <v>452</v>
      </c>
      <c r="D26" s="53">
        <v>30</v>
      </c>
      <c r="E26" s="53">
        <v>30</v>
      </c>
      <c r="F26" s="49" t="str">
        <f t="shared" si="0"/>
        <v>064</v>
      </c>
      <c r="G26" s="68"/>
    </row>
    <row r="27" spans="2:7" ht="69.95" customHeight="1">
      <c r="B27" s="66" t="s">
        <v>138</v>
      </c>
      <c r="C27" s="52" t="s">
        <v>449</v>
      </c>
      <c r="D27" s="53">
        <v>165</v>
      </c>
      <c r="E27" s="53">
        <v>165</v>
      </c>
      <c r="F27" s="49" t="str">
        <f t="shared" si="0"/>
        <v>070</v>
      </c>
      <c r="G27" s="68"/>
    </row>
    <row r="28" spans="2:7" ht="69.95" customHeight="1">
      <c r="B28" s="66" t="s">
        <v>401</v>
      </c>
      <c r="C28" s="46" t="s">
        <v>402</v>
      </c>
      <c r="D28" s="53">
        <v>215</v>
      </c>
      <c r="E28" s="53">
        <v>215</v>
      </c>
      <c r="F28" s="49" t="str">
        <f t="shared" si="0"/>
        <v>097</v>
      </c>
      <c r="G28" s="68"/>
    </row>
    <row r="29" spans="2:7" ht="69.95" customHeight="1">
      <c r="B29" s="61" t="s">
        <v>139</v>
      </c>
      <c r="C29" s="46">
        <v>132</v>
      </c>
      <c r="D29" s="53">
        <v>135</v>
      </c>
      <c r="E29" s="53">
        <v>135</v>
      </c>
      <c r="F29" s="49">
        <f t="shared" si="0"/>
        <v>132</v>
      </c>
      <c r="G29" s="68"/>
    </row>
    <row r="30" spans="2:7" ht="69.95" customHeight="1">
      <c r="B30" s="66" t="s">
        <v>252</v>
      </c>
      <c r="C30" s="46">
        <v>140</v>
      </c>
      <c r="D30" s="53">
        <v>570</v>
      </c>
      <c r="E30" s="53">
        <v>570</v>
      </c>
      <c r="F30" s="49">
        <f t="shared" si="0"/>
        <v>140</v>
      </c>
      <c r="G30" s="68"/>
    </row>
    <row r="31" spans="2:7" ht="69.95" customHeight="1">
      <c r="B31" s="64" t="s">
        <v>57</v>
      </c>
      <c r="C31" s="46">
        <v>150</v>
      </c>
      <c r="D31" s="48" t="s">
        <v>396</v>
      </c>
      <c r="E31" s="48" t="s">
        <v>396</v>
      </c>
      <c r="F31" s="49">
        <f t="shared" si="0"/>
        <v>150</v>
      </c>
      <c r="G31" s="68"/>
    </row>
    <row r="32" spans="2:7" ht="69.95" customHeight="1">
      <c r="B32" s="69" t="s">
        <v>403</v>
      </c>
      <c r="C32" s="46">
        <v>211</v>
      </c>
      <c r="D32" s="47" t="s">
        <v>397</v>
      </c>
      <c r="E32" s="53">
        <v>1140</v>
      </c>
      <c r="F32" s="49">
        <f t="shared" si="0"/>
        <v>211</v>
      </c>
      <c r="G32" s="68" t="s">
        <v>484</v>
      </c>
    </row>
    <row r="33" spans="2:193" s="243" customFormat="1" ht="69.95" customHeight="1">
      <c r="B33" s="61" t="s">
        <v>140</v>
      </c>
      <c r="C33" s="46">
        <v>213</v>
      </c>
      <c r="D33" s="51">
        <v>315</v>
      </c>
      <c r="E33" s="51">
        <v>315</v>
      </c>
      <c r="F33" s="49">
        <f>C33</f>
        <v>213</v>
      </c>
      <c r="G33" s="68" t="s">
        <v>357</v>
      </c>
      <c r="H33" s="24"/>
      <c r="I33"/>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row>
    <row r="34" spans="2:193" ht="89.25" customHeight="1">
      <c r="B34" s="71" t="s">
        <v>386</v>
      </c>
      <c r="C34" s="46">
        <v>245</v>
      </c>
      <c r="D34" s="53">
        <v>135</v>
      </c>
      <c r="E34" s="47" t="s">
        <v>397</v>
      </c>
      <c r="F34" s="49">
        <f t="shared" si="0"/>
        <v>245</v>
      </c>
      <c r="G34" s="70" t="s">
        <v>646</v>
      </c>
    </row>
    <row r="35" spans="2:193" ht="69.95" customHeight="1">
      <c r="B35" s="66" t="s">
        <v>96</v>
      </c>
      <c r="C35" s="46">
        <v>321</v>
      </c>
      <c r="D35" s="53">
        <v>165</v>
      </c>
      <c r="E35" s="48" t="s">
        <v>396</v>
      </c>
      <c r="F35" s="49">
        <f t="shared" si="0"/>
        <v>321</v>
      </c>
      <c r="G35" s="68"/>
    </row>
    <row r="36" spans="2:193" ht="69.95" customHeight="1">
      <c r="B36" s="66" t="s">
        <v>461</v>
      </c>
      <c r="C36" s="46" t="s">
        <v>141</v>
      </c>
      <c r="D36" s="53" t="s">
        <v>397</v>
      </c>
      <c r="E36" s="53">
        <v>360</v>
      </c>
      <c r="F36" s="49" t="str">
        <f t="shared" si="0"/>
        <v>365</v>
      </c>
      <c r="G36" s="74"/>
    </row>
    <row r="37" spans="2:193" ht="69.95" customHeight="1">
      <c r="B37" s="64" t="s">
        <v>48</v>
      </c>
      <c r="C37" s="46">
        <v>392</v>
      </c>
      <c r="D37" s="53">
        <v>610</v>
      </c>
      <c r="E37" s="53">
        <v>610</v>
      </c>
      <c r="F37" s="49">
        <f t="shared" si="0"/>
        <v>392</v>
      </c>
      <c r="G37" s="68"/>
    </row>
    <row r="38" spans="2:193" ht="69.95" customHeight="1">
      <c r="B38" s="66" t="s">
        <v>364</v>
      </c>
      <c r="C38" s="46">
        <v>396</v>
      </c>
      <c r="D38" s="53">
        <v>70</v>
      </c>
      <c r="E38" s="53">
        <v>70</v>
      </c>
      <c r="F38" s="49">
        <f t="shared" si="0"/>
        <v>396</v>
      </c>
      <c r="G38" s="68"/>
    </row>
    <row r="39" spans="2:193" ht="69.95" customHeight="1">
      <c r="B39" s="69" t="s">
        <v>851</v>
      </c>
      <c r="C39" s="46">
        <v>400</v>
      </c>
      <c r="D39" s="53">
        <v>885</v>
      </c>
      <c r="E39" s="53">
        <v>885</v>
      </c>
      <c r="F39" s="49">
        <f t="shared" si="0"/>
        <v>400</v>
      </c>
      <c r="G39" s="68" t="s">
        <v>678</v>
      </c>
    </row>
    <row r="40" spans="2:193" ht="69.95" customHeight="1">
      <c r="B40" s="66" t="s">
        <v>165</v>
      </c>
      <c r="C40" s="46">
        <v>409</v>
      </c>
      <c r="D40" s="53">
        <v>165</v>
      </c>
      <c r="E40" s="53">
        <v>165</v>
      </c>
      <c r="F40" s="49">
        <f t="shared" si="0"/>
        <v>409</v>
      </c>
      <c r="G40" s="70" t="s">
        <v>648</v>
      </c>
    </row>
    <row r="41" spans="2:193" s="243" customFormat="1" ht="100.5" customHeight="1">
      <c r="B41" s="67" t="s">
        <v>627</v>
      </c>
      <c r="C41" s="46">
        <v>410</v>
      </c>
      <c r="D41" s="47" t="s">
        <v>397</v>
      </c>
      <c r="E41" s="53">
        <v>200</v>
      </c>
      <c r="F41" s="49">
        <f t="shared" si="0"/>
        <v>410</v>
      </c>
      <c r="G41" s="70"/>
    </row>
    <row r="42" spans="2:193" ht="69.95" customHeight="1">
      <c r="B42" s="66" t="s">
        <v>422</v>
      </c>
      <c r="C42" s="46">
        <v>416</v>
      </c>
      <c r="D42" s="53">
        <v>215</v>
      </c>
      <c r="E42" s="53">
        <v>215</v>
      </c>
      <c r="F42" s="49">
        <f t="shared" si="0"/>
        <v>416</v>
      </c>
      <c r="G42" s="68"/>
    </row>
    <row r="43" spans="2:193" ht="69.95" customHeight="1">
      <c r="B43" s="66" t="s">
        <v>365</v>
      </c>
      <c r="C43" s="46">
        <v>441</v>
      </c>
      <c r="D43" s="53">
        <v>215</v>
      </c>
      <c r="E43" s="53">
        <v>215</v>
      </c>
      <c r="F43" s="49">
        <f t="shared" si="0"/>
        <v>441</v>
      </c>
      <c r="G43" s="68"/>
    </row>
    <row r="44" spans="2:193" s="243" customFormat="1" ht="69.95" customHeight="1">
      <c r="B44" s="66" t="s">
        <v>629</v>
      </c>
      <c r="C44" s="46">
        <v>450</v>
      </c>
      <c r="D44" s="48" t="s">
        <v>396</v>
      </c>
      <c r="E44" s="48" t="s">
        <v>396</v>
      </c>
      <c r="F44" s="49">
        <f t="shared" si="0"/>
        <v>450</v>
      </c>
      <c r="G44" s="68"/>
    </row>
    <row r="45" spans="2:193" ht="69.95" customHeight="1">
      <c r="B45" s="66" t="s">
        <v>146</v>
      </c>
      <c r="C45" s="46">
        <v>452</v>
      </c>
      <c r="D45" s="47" t="s">
        <v>397</v>
      </c>
      <c r="E45" s="53">
        <v>215</v>
      </c>
      <c r="F45" s="49">
        <f t="shared" si="0"/>
        <v>452</v>
      </c>
      <c r="G45" s="68" t="s">
        <v>484</v>
      </c>
    </row>
    <row r="46" spans="2:193" s="243" customFormat="1" ht="69.95" customHeight="1">
      <c r="B46" s="66" t="s">
        <v>632</v>
      </c>
      <c r="C46" s="46">
        <v>454</v>
      </c>
      <c r="D46" s="47" t="s">
        <v>397</v>
      </c>
      <c r="E46" s="53">
        <v>160</v>
      </c>
      <c r="F46" s="49">
        <f t="shared" si="0"/>
        <v>454</v>
      </c>
      <c r="G46" s="68"/>
    </row>
    <row r="47" spans="2:193" ht="69.95" customHeight="1">
      <c r="B47" s="64" t="s">
        <v>66</v>
      </c>
      <c r="C47" s="50" t="s">
        <v>453</v>
      </c>
      <c r="D47" s="48" t="s">
        <v>396</v>
      </c>
      <c r="E47" s="47" t="s">
        <v>397</v>
      </c>
      <c r="F47" s="49" t="str">
        <f t="shared" ref="F47:F73" si="1">C47</f>
        <v>41A</v>
      </c>
      <c r="G47" s="68"/>
    </row>
    <row r="48" spans="2:193" s="243" customFormat="1" ht="69.95" customHeight="1">
      <c r="B48" s="64" t="s">
        <v>628</v>
      </c>
      <c r="C48" s="50" t="s">
        <v>278</v>
      </c>
      <c r="D48" s="48" t="s">
        <v>396</v>
      </c>
      <c r="E48" s="48" t="s">
        <v>396</v>
      </c>
      <c r="F48" s="49" t="str">
        <f t="shared" si="1"/>
        <v>42F</v>
      </c>
      <c r="G48" s="68"/>
    </row>
    <row r="49" spans="1:192" ht="69.95" customHeight="1">
      <c r="B49" s="61" t="s">
        <v>74</v>
      </c>
      <c r="C49" s="46" t="s">
        <v>75</v>
      </c>
      <c r="D49" s="53">
        <v>210</v>
      </c>
      <c r="E49" s="48" t="s">
        <v>396</v>
      </c>
      <c r="F49" s="49" t="str">
        <f t="shared" si="1"/>
        <v>4BJ</v>
      </c>
      <c r="G49" s="68"/>
    </row>
    <row r="50" spans="1:192" ht="69.95" customHeight="1">
      <c r="B50" s="66" t="s">
        <v>143</v>
      </c>
      <c r="C50" s="46" t="s">
        <v>454</v>
      </c>
      <c r="D50" s="47" t="s">
        <v>397</v>
      </c>
      <c r="E50" s="53">
        <v>115</v>
      </c>
      <c r="F50" s="49" t="str">
        <f t="shared" si="1"/>
        <v>4CS</v>
      </c>
      <c r="G50" s="68" t="s">
        <v>472</v>
      </c>
    </row>
    <row r="51" spans="1:192" ht="69.95" customHeight="1">
      <c r="B51" s="66" t="s">
        <v>50</v>
      </c>
      <c r="C51" s="50" t="s">
        <v>41</v>
      </c>
      <c r="D51" s="53">
        <v>115</v>
      </c>
      <c r="E51" s="53">
        <v>115</v>
      </c>
      <c r="F51" s="49" t="str">
        <f t="shared" si="1"/>
        <v>4GF</v>
      </c>
      <c r="G51" s="68" t="s">
        <v>473</v>
      </c>
    </row>
    <row r="52" spans="1:192" ht="69.95" customHeight="1">
      <c r="B52" s="66" t="s">
        <v>145</v>
      </c>
      <c r="C52" s="46" t="s">
        <v>385</v>
      </c>
      <c r="D52" s="47" t="s">
        <v>397</v>
      </c>
      <c r="E52" s="53">
        <v>215</v>
      </c>
      <c r="F52" s="49" t="str">
        <f t="shared" si="1"/>
        <v>4SU</v>
      </c>
      <c r="G52" s="68"/>
    </row>
    <row r="53" spans="1:192" s="20" customFormat="1" ht="69.95" customHeight="1">
      <c r="A53" s="108"/>
      <c r="B53" s="72" t="s">
        <v>467</v>
      </c>
      <c r="C53" s="50" t="s">
        <v>466</v>
      </c>
      <c r="D53" s="53">
        <v>60</v>
      </c>
      <c r="E53" s="53">
        <v>60</v>
      </c>
      <c r="F53" s="49" t="str">
        <f t="shared" si="1"/>
        <v>4YV</v>
      </c>
      <c r="G53" s="68"/>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192" ht="69.95" customHeight="1">
      <c r="B54" s="64" t="s">
        <v>330</v>
      </c>
      <c r="C54" s="50">
        <v>500</v>
      </c>
      <c r="D54" s="48" t="s">
        <v>396</v>
      </c>
      <c r="E54" s="48" t="s">
        <v>396</v>
      </c>
      <c r="F54" s="49">
        <f t="shared" si="1"/>
        <v>500</v>
      </c>
      <c r="G54" s="68"/>
    </row>
    <row r="55" spans="1:192" ht="69.95" customHeight="1">
      <c r="B55" s="64" t="s">
        <v>331</v>
      </c>
      <c r="C55" s="50">
        <v>502</v>
      </c>
      <c r="D55" s="48" t="s">
        <v>396</v>
      </c>
      <c r="E55" s="48" t="s">
        <v>396</v>
      </c>
      <c r="F55" s="49">
        <f t="shared" si="1"/>
        <v>502</v>
      </c>
      <c r="G55" s="68"/>
    </row>
    <row r="56" spans="1:192" ht="69.95" customHeight="1">
      <c r="B56" s="64" t="s">
        <v>332</v>
      </c>
      <c r="C56" s="49">
        <v>505</v>
      </c>
      <c r="D56" s="48" t="s">
        <v>396</v>
      </c>
      <c r="E56" s="48" t="s">
        <v>396</v>
      </c>
      <c r="F56" s="49">
        <f t="shared" si="1"/>
        <v>505</v>
      </c>
      <c r="G56" s="68"/>
    </row>
    <row r="57" spans="1:192" ht="69.95" customHeight="1">
      <c r="B57" s="66" t="s">
        <v>355</v>
      </c>
      <c r="C57" s="50">
        <v>508</v>
      </c>
      <c r="D57" s="53">
        <v>315</v>
      </c>
      <c r="E57" s="53">
        <v>315</v>
      </c>
      <c r="F57" s="49">
        <f t="shared" si="1"/>
        <v>508</v>
      </c>
      <c r="G57" s="68" t="s">
        <v>360</v>
      </c>
    </row>
    <row r="58" spans="1:192" ht="69.95" customHeight="1">
      <c r="B58" s="61" t="s">
        <v>153</v>
      </c>
      <c r="C58" s="46" t="s">
        <v>292</v>
      </c>
      <c r="D58" s="48" t="s">
        <v>396</v>
      </c>
      <c r="E58" s="48" t="s">
        <v>396</v>
      </c>
      <c r="F58" s="49" t="str">
        <f>C58</f>
        <v>5DE</v>
      </c>
      <c r="G58" s="68"/>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row>
    <row r="59" spans="1:192" s="243" customFormat="1" ht="69.95" customHeight="1">
      <c r="B59" s="61" t="s">
        <v>631</v>
      </c>
      <c r="C59" s="46" t="s">
        <v>630</v>
      </c>
      <c r="D59" s="48" t="s">
        <v>396</v>
      </c>
      <c r="E59" s="48" t="s">
        <v>396</v>
      </c>
      <c r="F59" s="49" t="str">
        <f>C59</f>
        <v>5EM</v>
      </c>
      <c r="G59" s="68"/>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row>
    <row r="60" spans="1:192" s="108" customFormat="1" ht="69.95" customHeight="1">
      <c r="B60" s="72" t="s">
        <v>479</v>
      </c>
      <c r="C60" s="50" t="s">
        <v>478</v>
      </c>
      <c r="D60" s="53">
        <v>160</v>
      </c>
      <c r="E60" s="53">
        <v>160</v>
      </c>
      <c r="F60" s="49" t="str">
        <f t="shared" si="1"/>
        <v>5ZG</v>
      </c>
      <c r="G60" s="68"/>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192" ht="69.95" customHeight="1">
      <c r="B61" s="64" t="s">
        <v>333</v>
      </c>
      <c r="C61" s="50">
        <v>614</v>
      </c>
      <c r="D61" s="48" t="s">
        <v>396</v>
      </c>
      <c r="E61" s="48" t="s">
        <v>396</v>
      </c>
      <c r="F61" s="49">
        <f t="shared" si="1"/>
        <v>614</v>
      </c>
      <c r="G61" s="68"/>
    </row>
    <row r="62" spans="1:192" s="20" customFormat="1" ht="69.95" customHeight="1">
      <c r="A62" s="108"/>
      <c r="B62" s="72" t="s">
        <v>49</v>
      </c>
      <c r="C62" s="50" t="s">
        <v>533</v>
      </c>
      <c r="D62" s="53">
        <v>265</v>
      </c>
      <c r="E62" s="53">
        <v>265</v>
      </c>
      <c r="F62" s="49" t="str">
        <f t="shared" si="1"/>
        <v>60K</v>
      </c>
      <c r="G62" s="68"/>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192" s="109" customFormat="1" ht="94.5" customHeight="1">
      <c r="B63" s="72" t="s">
        <v>634</v>
      </c>
      <c r="C63" s="50" t="s">
        <v>633</v>
      </c>
      <c r="D63" s="47" t="s">
        <v>397</v>
      </c>
      <c r="E63" s="48" t="s">
        <v>396</v>
      </c>
      <c r="F63" s="49" t="str">
        <f t="shared" si="1"/>
        <v>6Q2</v>
      </c>
      <c r="G63" s="68"/>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row>
    <row r="64" spans="1:192" s="109" customFormat="1" ht="97.5" customHeight="1">
      <c r="B64" s="72" t="s">
        <v>637</v>
      </c>
      <c r="C64" s="50" t="s">
        <v>636</v>
      </c>
      <c r="D64" s="47" t="s">
        <v>397</v>
      </c>
      <c r="E64" s="53">
        <v>500</v>
      </c>
      <c r="F64" s="49" t="str">
        <f t="shared" ref="F64" si="2">C64</f>
        <v>6Q9</v>
      </c>
      <c r="G64" s="68"/>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row>
    <row r="65" spans="2:192" ht="100.5" customHeight="1">
      <c r="B65" s="72" t="s">
        <v>635</v>
      </c>
      <c r="C65" s="50">
        <v>709</v>
      </c>
      <c r="D65" s="47" t="s">
        <v>397</v>
      </c>
      <c r="E65" s="48" t="s">
        <v>396</v>
      </c>
      <c r="F65" s="49">
        <f t="shared" si="1"/>
        <v>709</v>
      </c>
      <c r="G65" s="68"/>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row>
    <row r="66" spans="2:192" ht="69.95" customHeight="1">
      <c r="B66" s="64" t="s">
        <v>67</v>
      </c>
      <c r="C66" s="50">
        <v>710</v>
      </c>
      <c r="D66" s="53">
        <v>115</v>
      </c>
      <c r="E66" s="48" t="s">
        <v>396</v>
      </c>
      <c r="F66" s="49">
        <f t="shared" si="1"/>
        <v>710</v>
      </c>
      <c r="G66" s="68" t="s">
        <v>505</v>
      </c>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row>
    <row r="67" spans="2:192" ht="97.5" customHeight="1">
      <c r="B67" s="67" t="s">
        <v>149</v>
      </c>
      <c r="C67" s="50">
        <v>718</v>
      </c>
      <c r="D67" s="47" t="s">
        <v>397</v>
      </c>
      <c r="E67" s="53">
        <v>620</v>
      </c>
      <c r="F67" s="49">
        <f t="shared" si="1"/>
        <v>718</v>
      </c>
      <c r="G67" s="70"/>
    </row>
    <row r="68" spans="2:192" ht="69.75" customHeight="1">
      <c r="B68" s="67" t="s">
        <v>485</v>
      </c>
      <c r="C68" s="50">
        <v>732</v>
      </c>
      <c r="D68" s="53">
        <v>0</v>
      </c>
      <c r="E68" s="47" t="s">
        <v>397</v>
      </c>
      <c r="F68" s="49">
        <f t="shared" si="1"/>
        <v>732</v>
      </c>
      <c r="G68" s="70"/>
    </row>
    <row r="69" spans="2:192" ht="69.95" customHeight="1">
      <c r="B69" s="64" t="s">
        <v>52</v>
      </c>
      <c r="C69" s="50">
        <v>803</v>
      </c>
      <c r="D69" s="48" t="s">
        <v>396</v>
      </c>
      <c r="E69" s="48" t="s">
        <v>396</v>
      </c>
      <c r="F69" s="49">
        <f t="shared" si="1"/>
        <v>803</v>
      </c>
      <c r="G69" s="68"/>
    </row>
    <row r="70" spans="2:192" ht="69.95" customHeight="1">
      <c r="B70" s="66" t="s">
        <v>366</v>
      </c>
      <c r="C70" s="50">
        <v>823</v>
      </c>
      <c r="D70" s="53">
        <v>65</v>
      </c>
      <c r="E70" s="53">
        <v>65</v>
      </c>
      <c r="F70" s="49">
        <f t="shared" si="1"/>
        <v>823</v>
      </c>
      <c r="G70" s="68"/>
    </row>
    <row r="71" spans="2:192" ht="69.95" customHeight="1">
      <c r="B71" s="66" t="s">
        <v>352</v>
      </c>
      <c r="C71" s="50">
        <v>923</v>
      </c>
      <c r="D71" s="53">
        <v>265</v>
      </c>
      <c r="E71" s="53">
        <v>265</v>
      </c>
      <c r="F71" s="49">
        <f t="shared" si="1"/>
        <v>923</v>
      </c>
      <c r="G71" s="68"/>
    </row>
    <row r="72" spans="2:192" ht="69.95" customHeight="1">
      <c r="B72" s="66" t="s">
        <v>329</v>
      </c>
      <c r="C72" s="50">
        <v>947</v>
      </c>
      <c r="D72" s="53">
        <v>100</v>
      </c>
      <c r="E72" s="48" t="s">
        <v>396</v>
      </c>
      <c r="F72" s="49">
        <f t="shared" si="1"/>
        <v>947</v>
      </c>
      <c r="G72" s="68"/>
    </row>
    <row r="73" spans="2:192" ht="69.95" customHeight="1">
      <c r="B73" s="140" t="s">
        <v>353</v>
      </c>
      <c r="C73" s="141">
        <v>989</v>
      </c>
      <c r="D73" s="128" t="s">
        <v>396</v>
      </c>
      <c r="E73" s="128" t="s">
        <v>396</v>
      </c>
      <c r="F73" s="129">
        <f t="shared" si="1"/>
        <v>989</v>
      </c>
      <c r="G73" s="142"/>
    </row>
    <row r="74" spans="2:192" s="247" customFormat="1" ht="69.95" customHeight="1">
      <c r="B74" s="251" t="s">
        <v>350</v>
      </c>
      <c r="C74" s="252"/>
      <c r="D74" s="252"/>
      <c r="E74" s="252"/>
      <c r="F74" s="252"/>
      <c r="G74" s="248"/>
    </row>
    <row r="75" spans="2:192" ht="69.95" customHeight="1">
      <c r="B75" s="66" t="s">
        <v>540</v>
      </c>
      <c r="C75" s="50">
        <v>404</v>
      </c>
      <c r="D75" s="48" t="s">
        <v>396</v>
      </c>
      <c r="E75" s="53" t="s">
        <v>397</v>
      </c>
      <c r="F75" s="49">
        <f t="shared" ref="F75:F80" si="3">C75</f>
        <v>404</v>
      </c>
      <c r="G75" s="73"/>
    </row>
    <row r="76" spans="2:192" s="214" customFormat="1" ht="69.95" customHeight="1">
      <c r="B76" s="66" t="s">
        <v>542</v>
      </c>
      <c r="C76" s="50" t="s">
        <v>543</v>
      </c>
      <c r="D76" s="53">
        <v>320</v>
      </c>
      <c r="E76" s="53" t="s">
        <v>397</v>
      </c>
      <c r="F76" s="49" t="str">
        <f t="shared" si="3"/>
        <v>5A6</v>
      </c>
      <c r="G76" s="47"/>
    </row>
    <row r="77" spans="2:192" ht="69.95" customHeight="1">
      <c r="B77" s="66" t="s">
        <v>336</v>
      </c>
      <c r="C77" s="50">
        <v>108</v>
      </c>
      <c r="D77" s="53">
        <v>420</v>
      </c>
      <c r="E77" s="48" t="s">
        <v>396</v>
      </c>
      <c r="F77" s="49">
        <f t="shared" si="3"/>
        <v>108</v>
      </c>
      <c r="G77" s="73"/>
    </row>
    <row r="78" spans="2:192" ht="69.95" customHeight="1">
      <c r="B78" s="66" t="s">
        <v>337</v>
      </c>
      <c r="C78" s="50" t="s">
        <v>541</v>
      </c>
      <c r="D78" s="53">
        <v>420</v>
      </c>
      <c r="E78" s="53" t="s">
        <v>397</v>
      </c>
      <c r="F78" s="49" t="str">
        <f t="shared" si="3"/>
        <v>4WQ</v>
      </c>
      <c r="G78" s="73"/>
    </row>
    <row r="79" spans="2:192" ht="69.95" customHeight="1">
      <c r="B79" s="66" t="s">
        <v>338</v>
      </c>
      <c r="C79" s="50">
        <v>431</v>
      </c>
      <c r="D79" s="53" t="s">
        <v>397</v>
      </c>
      <c r="E79" s="51">
        <v>620</v>
      </c>
      <c r="F79" s="49">
        <f t="shared" si="3"/>
        <v>431</v>
      </c>
      <c r="G79" s="73"/>
    </row>
    <row r="80" spans="2:192" ht="69.95" customHeight="1">
      <c r="B80" s="66" t="s">
        <v>340</v>
      </c>
      <c r="C80" s="50">
        <v>439</v>
      </c>
      <c r="D80" s="53" t="s">
        <v>397</v>
      </c>
      <c r="E80" s="51">
        <v>935</v>
      </c>
      <c r="F80" s="49">
        <f t="shared" si="3"/>
        <v>439</v>
      </c>
      <c r="G80" s="73"/>
    </row>
    <row r="81" spans="1:34" s="247" customFormat="1" ht="69.95" customHeight="1">
      <c r="B81" s="250" t="s">
        <v>351</v>
      </c>
      <c r="C81" s="249"/>
      <c r="D81" s="249"/>
      <c r="E81" s="249"/>
      <c r="F81" s="249"/>
      <c r="G81" s="248"/>
    </row>
    <row r="82" spans="1:34" s="243" customFormat="1" ht="117" customHeight="1">
      <c r="B82" s="123" t="s">
        <v>640</v>
      </c>
      <c r="C82" s="50" t="s">
        <v>639</v>
      </c>
      <c r="D82" s="53" t="s">
        <v>397</v>
      </c>
      <c r="E82" s="51">
        <v>1050</v>
      </c>
      <c r="F82" s="49" t="str">
        <f>C82</f>
        <v>7BV</v>
      </c>
      <c r="G82" s="74" t="s">
        <v>642</v>
      </c>
    </row>
    <row r="83" spans="1:34" ht="119.25" customHeight="1">
      <c r="B83" s="123" t="s">
        <v>643</v>
      </c>
      <c r="C83" s="50" t="s">
        <v>638</v>
      </c>
      <c r="D83" s="53" t="s">
        <v>397</v>
      </c>
      <c r="E83" s="51">
        <v>760</v>
      </c>
      <c r="F83" s="49" t="str">
        <f>C83</f>
        <v>7BS</v>
      </c>
      <c r="G83" s="74" t="s">
        <v>35</v>
      </c>
    </row>
    <row r="84" spans="1:34" ht="97.5" customHeight="1">
      <c r="B84" s="123" t="s">
        <v>410</v>
      </c>
      <c r="C84" s="50" t="s">
        <v>383</v>
      </c>
      <c r="D84" s="53" t="s">
        <v>397</v>
      </c>
      <c r="E84" s="51">
        <v>265</v>
      </c>
      <c r="F84" s="49" t="str">
        <f>C84</f>
        <v>5C5</v>
      </c>
      <c r="G84" s="73"/>
    </row>
    <row r="85" spans="1:34" s="247" customFormat="1" ht="69.95" customHeight="1">
      <c r="B85" s="333" t="s">
        <v>325</v>
      </c>
      <c r="C85" s="334"/>
      <c r="D85" s="334"/>
      <c r="E85" s="334"/>
      <c r="F85" s="334"/>
      <c r="G85" s="334"/>
    </row>
    <row r="86" spans="1:34" s="34" customFormat="1" ht="69.95" customHeight="1">
      <c r="A86" s="109"/>
      <c r="B86" s="67" t="s">
        <v>45</v>
      </c>
      <c r="C86" s="57" t="s">
        <v>44</v>
      </c>
      <c r="D86" s="53">
        <v>0</v>
      </c>
      <c r="E86" s="51">
        <v>0</v>
      </c>
      <c r="F86" s="57" t="str">
        <f t="shared" ref="F86:F98" si="4">C86</f>
        <v>5C6</v>
      </c>
      <c r="G86" s="75"/>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s="20" customFormat="1" ht="69.95" customHeight="1">
      <c r="A87" s="108"/>
      <c r="B87" s="67" t="s">
        <v>94</v>
      </c>
      <c r="C87" s="57" t="s">
        <v>368</v>
      </c>
      <c r="D87" s="53">
        <v>60</v>
      </c>
      <c r="E87" s="51">
        <v>60</v>
      </c>
      <c r="F87" s="57" t="str">
        <f t="shared" si="4"/>
        <v>5J8</v>
      </c>
      <c r="G87" s="75"/>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s="20" customFormat="1" ht="69.95" customHeight="1">
      <c r="A88" s="108"/>
      <c r="B88" s="67" t="s">
        <v>95</v>
      </c>
      <c r="C88" s="57" t="s">
        <v>369</v>
      </c>
      <c r="D88" s="53">
        <v>60</v>
      </c>
      <c r="E88" s="51">
        <v>60</v>
      </c>
      <c r="F88" s="57" t="str">
        <f t="shared" si="4"/>
        <v>5J9</v>
      </c>
      <c r="G88" s="75"/>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69.95" customHeight="1">
      <c r="B89" s="67" t="s">
        <v>218</v>
      </c>
      <c r="C89" s="57" t="s">
        <v>460</v>
      </c>
      <c r="D89" s="53">
        <v>60</v>
      </c>
      <c r="E89" s="51">
        <v>60</v>
      </c>
      <c r="F89" s="57" t="str">
        <f t="shared" si="4"/>
        <v>4RR</v>
      </c>
      <c r="G89" s="75"/>
    </row>
    <row r="90" spans="1:34" ht="69.95" customHeight="1">
      <c r="B90" s="67" t="s">
        <v>220</v>
      </c>
      <c r="C90" s="57" t="s">
        <v>367</v>
      </c>
      <c r="D90" s="53">
        <v>60</v>
      </c>
      <c r="E90" s="51">
        <v>60</v>
      </c>
      <c r="F90" s="57" t="str">
        <f t="shared" si="4"/>
        <v>4YD</v>
      </c>
      <c r="G90" s="75"/>
    </row>
    <row r="91" spans="1:34" s="247" customFormat="1" ht="69.95" customHeight="1">
      <c r="B91" s="335" t="s">
        <v>327</v>
      </c>
      <c r="C91" s="336"/>
      <c r="D91" s="336"/>
      <c r="E91" s="336"/>
      <c r="F91" s="336"/>
      <c r="G91" s="336"/>
    </row>
    <row r="92" spans="1:34" ht="69.95" customHeight="1">
      <c r="B92" s="67" t="s">
        <v>440</v>
      </c>
      <c r="C92" s="57" t="s">
        <v>370</v>
      </c>
      <c r="D92" s="53">
        <v>100</v>
      </c>
      <c r="E92" s="51" t="s">
        <v>397</v>
      </c>
      <c r="F92" s="57" t="str">
        <f t="shared" si="4"/>
        <v>5DA</v>
      </c>
      <c r="G92" s="75"/>
    </row>
    <row r="93" spans="1:34" ht="69.95" customHeight="1">
      <c r="B93" s="67" t="s">
        <v>440</v>
      </c>
      <c r="C93" s="57" t="s">
        <v>370</v>
      </c>
      <c r="D93" s="53" t="s">
        <v>397</v>
      </c>
      <c r="E93" s="51">
        <v>0</v>
      </c>
      <c r="F93" s="57" t="str">
        <f t="shared" si="4"/>
        <v>5DA</v>
      </c>
      <c r="G93" s="75"/>
    </row>
    <row r="94" spans="1:34" ht="69.95" customHeight="1">
      <c r="B94" s="67" t="s">
        <v>372</v>
      </c>
      <c r="C94" s="57" t="s">
        <v>77</v>
      </c>
      <c r="D94" s="53" t="s">
        <v>397</v>
      </c>
      <c r="E94" s="48" t="s">
        <v>396</v>
      </c>
      <c r="F94" s="57" t="str">
        <f t="shared" si="4"/>
        <v>5DB</v>
      </c>
      <c r="G94" s="75"/>
    </row>
    <row r="95" spans="1:34" ht="69.95" customHeight="1">
      <c r="B95" s="67" t="s">
        <v>373</v>
      </c>
      <c r="C95" s="57" t="s">
        <v>371</v>
      </c>
      <c r="D95" s="53">
        <v>100</v>
      </c>
      <c r="E95" s="51">
        <v>100</v>
      </c>
      <c r="F95" s="57" t="str">
        <f t="shared" si="4"/>
        <v>5DC</v>
      </c>
      <c r="G95" s="75"/>
    </row>
    <row r="96" spans="1:34" ht="69.95" customHeight="1">
      <c r="B96" s="67" t="s">
        <v>458</v>
      </c>
      <c r="C96" s="57" t="s">
        <v>76</v>
      </c>
      <c r="D96" s="48" t="s">
        <v>396</v>
      </c>
      <c r="E96" s="51" t="s">
        <v>397</v>
      </c>
      <c r="F96" s="57" t="str">
        <f t="shared" si="4"/>
        <v>5D9</v>
      </c>
      <c r="G96" s="75"/>
    </row>
    <row r="97" spans="2:34" ht="69.95" customHeight="1">
      <c r="B97" s="67" t="s">
        <v>458</v>
      </c>
      <c r="C97" s="57" t="s">
        <v>76</v>
      </c>
      <c r="D97" s="53" t="s">
        <v>397</v>
      </c>
      <c r="E97" s="51">
        <v>0</v>
      </c>
      <c r="F97" s="57" t="str">
        <f t="shared" si="4"/>
        <v>5D9</v>
      </c>
      <c r="G97" s="75"/>
    </row>
    <row r="98" spans="2:34" s="24" customFormat="1" ht="69.95" customHeight="1">
      <c r="B98" s="67" t="s">
        <v>490</v>
      </c>
      <c r="C98" s="57" t="s">
        <v>176</v>
      </c>
      <c r="D98" s="53">
        <v>100</v>
      </c>
      <c r="E98" s="51">
        <v>100</v>
      </c>
      <c r="F98" s="57" t="str">
        <f t="shared" si="4"/>
        <v>5IG</v>
      </c>
      <c r="G98" s="75"/>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2:34" s="247" customFormat="1" ht="69.95" customHeight="1">
      <c r="B99" s="333" t="s">
        <v>326</v>
      </c>
      <c r="C99" s="334"/>
      <c r="D99" s="334"/>
      <c r="E99" s="334"/>
      <c r="F99" s="334"/>
      <c r="G99" s="334"/>
    </row>
    <row r="100" spans="2:34" ht="69.95" customHeight="1">
      <c r="B100" s="67" t="s">
        <v>487</v>
      </c>
      <c r="C100" s="57" t="s">
        <v>374</v>
      </c>
      <c r="D100" s="53">
        <v>320</v>
      </c>
      <c r="E100" s="51">
        <v>320</v>
      </c>
      <c r="F100" s="57" t="str">
        <f t="shared" ref="F100:F106" si="5">C100</f>
        <v>5CA</v>
      </c>
      <c r="G100" s="75"/>
    </row>
    <row r="101" spans="2:34" ht="69.95" customHeight="1">
      <c r="B101" s="67" t="s">
        <v>171</v>
      </c>
      <c r="C101" s="57" t="s">
        <v>172</v>
      </c>
      <c r="D101" s="53">
        <v>420</v>
      </c>
      <c r="E101" s="51">
        <v>420</v>
      </c>
      <c r="F101" s="57" t="str">
        <f t="shared" si="5"/>
        <v>5DS</v>
      </c>
      <c r="G101" s="75"/>
    </row>
    <row r="102" spans="2:34" ht="69.95" customHeight="1">
      <c r="B102" s="67" t="s">
        <v>164</v>
      </c>
      <c r="C102" s="57" t="s">
        <v>376</v>
      </c>
      <c r="D102" s="53">
        <v>320</v>
      </c>
      <c r="E102" s="51">
        <v>320</v>
      </c>
      <c r="F102" s="57" t="str">
        <f t="shared" si="5"/>
        <v>5CF</v>
      </c>
      <c r="G102" s="75"/>
    </row>
    <row r="103" spans="2:34" ht="69.95" customHeight="1">
      <c r="B103" s="67" t="s">
        <v>486</v>
      </c>
      <c r="C103" s="57" t="s">
        <v>377</v>
      </c>
      <c r="D103" s="53">
        <v>0</v>
      </c>
      <c r="E103" s="51">
        <v>0</v>
      </c>
      <c r="F103" s="57" t="str">
        <f t="shared" si="5"/>
        <v>5CG</v>
      </c>
      <c r="G103" s="75"/>
    </row>
    <row r="104" spans="2:34" ht="69.95" customHeight="1">
      <c r="B104" s="67" t="s">
        <v>436</v>
      </c>
      <c r="C104" s="57" t="s">
        <v>380</v>
      </c>
      <c r="D104" s="53">
        <v>420</v>
      </c>
      <c r="E104" s="51">
        <v>420</v>
      </c>
      <c r="F104" s="57" t="str">
        <f t="shared" si="5"/>
        <v>5DN</v>
      </c>
      <c r="G104" s="75"/>
    </row>
    <row r="105" spans="2:34" ht="69.95" customHeight="1">
      <c r="B105" s="67" t="s">
        <v>645</v>
      </c>
      <c r="C105" s="57" t="s">
        <v>644</v>
      </c>
      <c r="D105" s="53">
        <v>420</v>
      </c>
      <c r="E105" s="51">
        <v>420</v>
      </c>
      <c r="F105" s="57" t="str">
        <f t="shared" si="5"/>
        <v>5DP</v>
      </c>
      <c r="G105" s="75"/>
    </row>
    <row r="106" spans="2:34" ht="69.95" customHeight="1">
      <c r="B106" s="67" t="s">
        <v>496</v>
      </c>
      <c r="C106" s="57" t="s">
        <v>174</v>
      </c>
      <c r="D106" s="53">
        <v>420</v>
      </c>
      <c r="E106" s="51">
        <v>420</v>
      </c>
      <c r="F106" s="57" t="str">
        <f t="shared" si="5"/>
        <v>5DR</v>
      </c>
      <c r="G106" s="75"/>
    </row>
    <row r="107" spans="2:34" s="25" customFormat="1" ht="69.95" customHeight="1">
      <c r="B107" s="77" t="s">
        <v>497</v>
      </c>
      <c r="C107" s="76" t="s">
        <v>43</v>
      </c>
      <c r="D107" s="51">
        <v>420</v>
      </c>
      <c r="E107" s="51">
        <v>420</v>
      </c>
      <c r="F107" s="76" t="str">
        <f>C107</f>
        <v>5DT</v>
      </c>
      <c r="G107" s="74"/>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2:34" s="25" customFormat="1" ht="69.95" customHeight="1">
      <c r="B108" s="77" t="s">
        <v>549</v>
      </c>
      <c r="C108" s="138" t="s">
        <v>550</v>
      </c>
      <c r="D108" s="51">
        <v>420</v>
      </c>
      <c r="E108" s="51">
        <v>420</v>
      </c>
      <c r="F108" s="138" t="str">
        <f>C108</f>
        <v>61P</v>
      </c>
      <c r="G108" s="74"/>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row>
    <row r="109" spans="2:34" s="25" customFormat="1" ht="69.95" customHeight="1" thickBot="1">
      <c r="B109" s="77" t="s">
        <v>489</v>
      </c>
      <c r="C109" s="138" t="s">
        <v>488</v>
      </c>
      <c r="D109" s="51">
        <v>420</v>
      </c>
      <c r="E109" s="51">
        <v>420</v>
      </c>
      <c r="F109" s="138" t="str">
        <f>C109</f>
        <v>61Q</v>
      </c>
      <c r="G109" s="13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2:34" ht="39.75" customHeight="1">
      <c r="B110" s="38" t="s">
        <v>405</v>
      </c>
      <c r="C110" s="39"/>
      <c r="D110" s="39"/>
      <c r="E110" s="39"/>
      <c r="F110" s="27"/>
      <c r="G110" s="35"/>
    </row>
    <row r="111" spans="2:34" ht="41.25" customHeight="1" thickBot="1">
      <c r="B111" s="28" t="s">
        <v>413</v>
      </c>
      <c r="C111" s="29"/>
      <c r="D111" s="29"/>
      <c r="E111" s="29"/>
      <c r="F111" s="36"/>
      <c r="G111" s="37"/>
    </row>
  </sheetData>
  <mergeCells count="9">
    <mergeCell ref="F7:G7"/>
    <mergeCell ref="B99:G99"/>
    <mergeCell ref="B91:G91"/>
    <mergeCell ref="B7:C7"/>
    <mergeCell ref="B85:G85"/>
    <mergeCell ref="B1:C5"/>
    <mergeCell ref="F1:G5"/>
    <mergeCell ref="B6:C6"/>
    <mergeCell ref="F6:G6"/>
  </mergeCells>
  <phoneticPr fontId="0" type="noConversion"/>
  <conditionalFormatting sqref="E69:E73 E9:E10 D66 D11 E6 D13:D20 D68:D73 D49:E49 D22:D31 D35:E35 D34 D37:E40 E41 E45:E46 D47:D48 E48 D42:E44 D51 D53:D58 E50:E58 D60:D62 D59:E59 E65:E67 D83:E84 D75:E80 E100:E109 D100:D106 E60:E63 E12:E32 D86:E90 D92:E98">
    <cfRule type="cellIs" dxfId="299" priority="12" stopIfTrue="1" operator="equal">
      <formula>"?"</formula>
    </cfRule>
  </conditionalFormatting>
  <conditionalFormatting sqref="D6">
    <cfRule type="cellIs" dxfId="298" priority="11" stopIfTrue="1" operator="equal">
      <formula>"?"</formula>
    </cfRule>
  </conditionalFormatting>
  <conditionalFormatting sqref="D33:E33">
    <cfRule type="cellIs" dxfId="297" priority="5" stopIfTrue="1" operator="equal">
      <formula>"?"</formula>
    </cfRule>
  </conditionalFormatting>
  <conditionalFormatting sqref="E64">
    <cfRule type="cellIs" dxfId="296" priority="3" stopIfTrue="1" operator="equal">
      <formula>"?"</formula>
    </cfRule>
  </conditionalFormatting>
  <conditionalFormatting sqref="D82:E82">
    <cfRule type="cellIs" dxfId="295" priority="2" stopIfTrue="1" operator="equal">
      <formula>"?"</formula>
    </cfRule>
  </conditionalFormatting>
  <conditionalFormatting sqref="D36:E36">
    <cfRule type="cellIs" dxfId="294"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19685039370078741" bottom="0.31496062992125984" header="3.937007874015748E-2" footer="0.31496062992125984"/>
  <pageSetup paperSize="9" scale="13" fitToHeight="2" orientation="portrait" r:id="rId1"/>
  <headerFooter alignWithMargins="0"/>
  <rowBreaks count="1" manualBreakCount="1">
    <brk id="84" min="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K121"/>
  <sheetViews>
    <sheetView view="pageBreakPreview" topLeftCell="B1" zoomScale="27" zoomScaleNormal="25" zoomScaleSheetLayoutView="27" workbookViewId="0">
      <selection activeCell="E91" sqref="E91"/>
    </sheetView>
  </sheetViews>
  <sheetFormatPr defaultColWidth="28" defaultRowHeight="52.5" customHeight="1"/>
  <cols>
    <col min="1" max="1" width="14.42578125" style="243" hidden="1" customWidth="1"/>
    <col min="2" max="2" width="222.7109375" style="243" customWidth="1"/>
    <col min="3" max="3" width="21.28515625" style="243" customWidth="1"/>
    <col min="4" max="5" width="51.28515625" style="243" customWidth="1"/>
    <col min="6" max="6" width="20.5703125" style="243" customWidth="1"/>
    <col min="7" max="7" width="222.7109375" style="243" customWidth="1"/>
    <col min="8" max="16384" width="28" style="243"/>
  </cols>
  <sheetData>
    <row r="1" spans="2:7" ht="61.5" customHeight="1">
      <c r="B1" s="310" t="s">
        <v>669</v>
      </c>
      <c r="C1" s="311"/>
      <c r="D1" s="58" t="s">
        <v>343</v>
      </c>
      <c r="E1" s="58" t="s">
        <v>343</v>
      </c>
      <c r="F1" s="314"/>
      <c r="G1" s="315"/>
    </row>
    <row r="2" spans="2:7" ht="108" customHeight="1">
      <c r="B2" s="312"/>
      <c r="C2" s="313"/>
      <c r="D2" s="55" t="s">
        <v>619</v>
      </c>
      <c r="E2" s="55" t="s">
        <v>619</v>
      </c>
      <c r="F2" s="316"/>
      <c r="G2" s="317"/>
    </row>
    <row r="3" spans="2:7" ht="72" customHeight="1">
      <c r="B3" s="312"/>
      <c r="C3" s="313"/>
      <c r="D3" s="55">
        <v>875</v>
      </c>
      <c r="E3" s="55">
        <v>875</v>
      </c>
      <c r="F3" s="316"/>
      <c r="G3" s="317"/>
    </row>
    <row r="4" spans="2:7" ht="69" customHeight="1">
      <c r="B4" s="312"/>
      <c r="C4" s="313"/>
      <c r="D4" s="55" t="s">
        <v>348</v>
      </c>
      <c r="E4" s="55" t="s">
        <v>603</v>
      </c>
      <c r="F4" s="316"/>
      <c r="G4" s="317"/>
    </row>
    <row r="5" spans="2:7" ht="61.5" customHeight="1">
      <c r="B5" s="312"/>
      <c r="C5" s="313"/>
      <c r="D5" s="56" t="s">
        <v>349</v>
      </c>
      <c r="E5" s="56" t="s">
        <v>349</v>
      </c>
      <c r="F5" s="316"/>
      <c r="G5" s="317"/>
    </row>
    <row r="6" spans="2:7" ht="78" customHeight="1">
      <c r="B6" s="318" t="s">
        <v>392</v>
      </c>
      <c r="C6" s="319"/>
      <c r="D6" s="42">
        <v>17600</v>
      </c>
      <c r="E6" s="42">
        <v>18700</v>
      </c>
      <c r="F6" s="320"/>
      <c r="G6" s="321"/>
    </row>
    <row r="7" spans="2:7" ht="57.75" customHeight="1">
      <c r="B7" s="325" t="s">
        <v>204</v>
      </c>
      <c r="C7" s="326"/>
      <c r="D7" s="43" t="s">
        <v>620</v>
      </c>
      <c r="E7" s="43" t="s">
        <v>621</v>
      </c>
      <c r="F7" s="320"/>
      <c r="G7" s="321"/>
    </row>
    <row r="8" spans="2:7" ht="72" customHeight="1">
      <c r="B8" s="59" t="s">
        <v>342</v>
      </c>
      <c r="C8" s="44" t="s">
        <v>394</v>
      </c>
      <c r="D8" s="45"/>
      <c r="E8" s="45"/>
      <c r="F8" s="44" t="s">
        <v>394</v>
      </c>
      <c r="G8" s="60" t="s">
        <v>341</v>
      </c>
    </row>
    <row r="9" spans="2:7" ht="69.95" customHeight="1">
      <c r="B9" s="61" t="s">
        <v>72</v>
      </c>
      <c r="C9" s="46"/>
      <c r="D9" s="48" t="s">
        <v>396</v>
      </c>
      <c r="E9" s="48" t="s">
        <v>396</v>
      </c>
      <c r="F9" s="49"/>
      <c r="G9" s="62"/>
    </row>
    <row r="10" spans="2:7" ht="69.95" customHeight="1">
      <c r="B10" s="61" t="s">
        <v>73</v>
      </c>
      <c r="C10" s="46"/>
      <c r="D10" s="48" t="s">
        <v>396</v>
      </c>
      <c r="E10" s="48" t="s">
        <v>396</v>
      </c>
      <c r="F10" s="49"/>
      <c r="G10" s="62"/>
    </row>
    <row r="11" spans="2:7" ht="69.95" customHeight="1">
      <c r="B11" s="63" t="s">
        <v>70</v>
      </c>
      <c r="C11" s="50"/>
      <c r="D11" s="48" t="s">
        <v>396</v>
      </c>
      <c r="E11" s="48" t="s">
        <v>396</v>
      </c>
      <c r="F11" s="49"/>
      <c r="G11" s="62"/>
    </row>
    <row r="12" spans="2:7" ht="69.95" customHeight="1">
      <c r="B12" s="64" t="s">
        <v>421</v>
      </c>
      <c r="C12" s="50"/>
      <c r="D12" s="48" t="s">
        <v>396</v>
      </c>
      <c r="E12" s="48" t="s">
        <v>396</v>
      </c>
      <c r="F12" s="49"/>
      <c r="G12" s="62"/>
    </row>
    <row r="13" spans="2:7" ht="75" customHeight="1">
      <c r="B13" s="65" t="s">
        <v>58</v>
      </c>
      <c r="C13" s="50"/>
      <c r="D13" s="48" t="s">
        <v>396</v>
      </c>
      <c r="E13" s="48" t="s">
        <v>396</v>
      </c>
      <c r="F13" s="49"/>
      <c r="G13" s="62"/>
    </row>
    <row r="14" spans="2:7" ht="69.95" customHeight="1">
      <c r="B14" s="64" t="s">
        <v>59</v>
      </c>
      <c r="C14" s="50"/>
      <c r="D14" s="48" t="s">
        <v>396</v>
      </c>
      <c r="E14" s="48" t="s">
        <v>396</v>
      </c>
      <c r="F14" s="49"/>
      <c r="G14" s="62"/>
    </row>
    <row r="15" spans="2:7" ht="69.95" customHeight="1">
      <c r="B15" s="64" t="s">
        <v>60</v>
      </c>
      <c r="C15" s="50"/>
      <c r="D15" s="48" t="s">
        <v>396</v>
      </c>
      <c r="E15" s="48" t="s">
        <v>396</v>
      </c>
      <c r="F15" s="49"/>
      <c r="G15" s="62"/>
    </row>
    <row r="16" spans="2:7" ht="69.95" customHeight="1">
      <c r="B16" s="64" t="s">
        <v>61</v>
      </c>
      <c r="C16" s="50"/>
      <c r="D16" s="48" t="s">
        <v>396</v>
      </c>
      <c r="E16" s="48" t="s">
        <v>396</v>
      </c>
      <c r="F16" s="49"/>
      <c r="G16" s="62"/>
    </row>
    <row r="17" spans="2:7" ht="69.95" customHeight="1">
      <c r="B17" s="64" t="s">
        <v>328</v>
      </c>
      <c r="C17" s="50"/>
      <c r="D17" s="48" t="s">
        <v>396</v>
      </c>
      <c r="E17" s="48" t="s">
        <v>396</v>
      </c>
      <c r="F17" s="49"/>
      <c r="G17" s="62"/>
    </row>
    <row r="18" spans="2:7" ht="69.95" customHeight="1">
      <c r="B18" s="64" t="s">
        <v>62</v>
      </c>
      <c r="C18" s="49" t="s">
        <v>395</v>
      </c>
      <c r="D18" s="48" t="s">
        <v>396</v>
      </c>
      <c r="E18" s="48" t="s">
        <v>396</v>
      </c>
      <c r="F18" s="49" t="str">
        <f t="shared" ref="F18:F49" si="0">C18</f>
        <v>008</v>
      </c>
      <c r="G18" s="62"/>
    </row>
    <row r="19" spans="2:7" ht="69.95" customHeight="1">
      <c r="B19" s="64" t="s">
        <v>334</v>
      </c>
      <c r="C19" s="49" t="s">
        <v>398</v>
      </c>
      <c r="D19" s="48" t="s">
        <v>396</v>
      </c>
      <c r="E19" s="48" t="s">
        <v>396</v>
      </c>
      <c r="F19" s="49" t="str">
        <f t="shared" si="0"/>
        <v>009</v>
      </c>
      <c r="G19" s="62"/>
    </row>
    <row r="20" spans="2:7" ht="69.95" customHeight="1">
      <c r="B20" s="61" t="s">
        <v>71</v>
      </c>
      <c r="C20" s="52" t="s">
        <v>151</v>
      </c>
      <c r="D20" s="53">
        <v>55</v>
      </c>
      <c r="E20" s="47" t="s">
        <v>397</v>
      </c>
      <c r="F20" s="49" t="str">
        <f t="shared" si="0"/>
        <v>018</v>
      </c>
      <c r="G20" s="62"/>
    </row>
    <row r="21" spans="2:7" ht="69.95" customHeight="1">
      <c r="B21" s="66" t="s">
        <v>154</v>
      </c>
      <c r="C21" s="54" t="s">
        <v>399</v>
      </c>
      <c r="D21" s="48" t="s">
        <v>396</v>
      </c>
      <c r="E21" s="48" t="s">
        <v>396</v>
      </c>
      <c r="F21" s="49" t="str">
        <f t="shared" si="0"/>
        <v>025</v>
      </c>
      <c r="G21" s="62"/>
    </row>
    <row r="22" spans="2:7" ht="69.95" customHeight="1">
      <c r="B22" s="64" t="s">
        <v>64</v>
      </c>
      <c r="C22" s="49" t="s">
        <v>255</v>
      </c>
      <c r="D22" s="48" t="s">
        <v>396</v>
      </c>
      <c r="E22" s="48" t="s">
        <v>396</v>
      </c>
      <c r="F22" s="49" t="str">
        <f t="shared" si="0"/>
        <v>028</v>
      </c>
      <c r="G22" s="62"/>
    </row>
    <row r="23" spans="2:7" ht="69.95" customHeight="1">
      <c r="B23" s="67" t="s">
        <v>68</v>
      </c>
      <c r="C23" s="54" t="s">
        <v>400</v>
      </c>
      <c r="D23" s="48" t="s">
        <v>396</v>
      </c>
      <c r="E23" s="48" t="s">
        <v>396</v>
      </c>
      <c r="F23" s="49" t="str">
        <f t="shared" si="0"/>
        <v>041</v>
      </c>
      <c r="G23" s="68"/>
    </row>
    <row r="24" spans="2:7" ht="69.95" customHeight="1">
      <c r="B24" s="67" t="s">
        <v>169</v>
      </c>
      <c r="C24" s="54" t="s">
        <v>168</v>
      </c>
      <c r="D24" s="48" t="s">
        <v>396</v>
      </c>
      <c r="E24" s="48" t="s">
        <v>396</v>
      </c>
      <c r="F24" s="49" t="str">
        <f t="shared" si="0"/>
        <v>052</v>
      </c>
      <c r="G24" s="68"/>
    </row>
    <row r="25" spans="2:7" ht="69.95" customHeight="1">
      <c r="B25" s="66" t="s">
        <v>451</v>
      </c>
      <c r="C25" s="52" t="s">
        <v>452</v>
      </c>
      <c r="D25" s="53">
        <v>30</v>
      </c>
      <c r="E25" s="53">
        <v>30</v>
      </c>
      <c r="F25" s="49" t="str">
        <f t="shared" si="0"/>
        <v>064</v>
      </c>
      <c r="G25" s="68"/>
    </row>
    <row r="26" spans="2:7" ht="69.95" customHeight="1">
      <c r="B26" s="66" t="s">
        <v>138</v>
      </c>
      <c r="C26" s="52" t="s">
        <v>449</v>
      </c>
      <c r="D26" s="53">
        <v>165</v>
      </c>
      <c r="E26" s="48" t="s">
        <v>396</v>
      </c>
      <c r="F26" s="49" t="str">
        <f t="shared" si="0"/>
        <v>070</v>
      </c>
      <c r="G26" s="68"/>
    </row>
    <row r="27" spans="2:7" ht="69.95" customHeight="1">
      <c r="B27" s="66" t="s">
        <v>401</v>
      </c>
      <c r="C27" s="46" t="s">
        <v>402</v>
      </c>
      <c r="D27" s="53">
        <v>215</v>
      </c>
      <c r="E27" s="48" t="s">
        <v>396</v>
      </c>
      <c r="F27" s="49" t="str">
        <f t="shared" si="0"/>
        <v>097</v>
      </c>
      <c r="G27" s="68"/>
    </row>
    <row r="28" spans="2:7" ht="69.95" customHeight="1">
      <c r="B28" s="61" t="s">
        <v>139</v>
      </c>
      <c r="C28" s="46">
        <v>132</v>
      </c>
      <c r="D28" s="53">
        <v>135</v>
      </c>
      <c r="E28" s="53">
        <v>135</v>
      </c>
      <c r="F28" s="49">
        <f t="shared" si="0"/>
        <v>132</v>
      </c>
      <c r="G28" s="68"/>
    </row>
    <row r="29" spans="2:7" ht="69.95" customHeight="1">
      <c r="B29" s="66" t="s">
        <v>252</v>
      </c>
      <c r="C29" s="46">
        <v>140</v>
      </c>
      <c r="D29" s="53">
        <v>570</v>
      </c>
      <c r="E29" s="53">
        <v>570</v>
      </c>
      <c r="F29" s="49">
        <f t="shared" si="0"/>
        <v>140</v>
      </c>
      <c r="G29" s="68"/>
    </row>
    <row r="30" spans="2:7" ht="69.95" customHeight="1">
      <c r="B30" s="64" t="s">
        <v>57</v>
      </c>
      <c r="C30" s="46">
        <v>150</v>
      </c>
      <c r="D30" s="48" t="s">
        <v>396</v>
      </c>
      <c r="E30" s="48" t="s">
        <v>396</v>
      </c>
      <c r="F30" s="49">
        <f t="shared" si="0"/>
        <v>150</v>
      </c>
      <c r="G30" s="68"/>
    </row>
    <row r="31" spans="2:7" ht="69.95" customHeight="1">
      <c r="B31" s="225" t="s">
        <v>560</v>
      </c>
      <c r="C31" s="46">
        <v>180</v>
      </c>
      <c r="D31" s="53">
        <v>2000</v>
      </c>
      <c r="E31" s="47" t="s">
        <v>397</v>
      </c>
      <c r="F31" s="49">
        <f t="shared" si="0"/>
        <v>180</v>
      </c>
      <c r="G31" s="68" t="s">
        <v>561</v>
      </c>
    </row>
    <row r="32" spans="2:7" ht="69.95" customHeight="1">
      <c r="B32" s="69" t="s">
        <v>403</v>
      </c>
      <c r="C32" s="46">
        <v>211</v>
      </c>
      <c r="D32" s="53">
        <v>1140</v>
      </c>
      <c r="E32" s="47" t="s">
        <v>397</v>
      </c>
      <c r="F32" s="49">
        <f t="shared" si="0"/>
        <v>211</v>
      </c>
      <c r="G32" s="68" t="s">
        <v>484</v>
      </c>
    </row>
    <row r="33" spans="2:193" ht="69.95" customHeight="1">
      <c r="B33" s="61" t="s">
        <v>140</v>
      </c>
      <c r="C33" s="46">
        <v>213</v>
      </c>
      <c r="D33" s="51">
        <v>315</v>
      </c>
      <c r="E33" s="51">
        <v>315</v>
      </c>
      <c r="F33" s="49">
        <f t="shared" si="0"/>
        <v>213</v>
      </c>
      <c r="G33" s="68" t="s">
        <v>357</v>
      </c>
      <c r="I33"/>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row>
    <row r="34" spans="2:193" ht="69.95" customHeight="1">
      <c r="B34" s="66" t="s">
        <v>96</v>
      </c>
      <c r="C34" s="46">
        <v>321</v>
      </c>
      <c r="D34" s="48" t="s">
        <v>396</v>
      </c>
      <c r="E34" s="48" t="s">
        <v>396</v>
      </c>
      <c r="F34" s="49">
        <f t="shared" si="0"/>
        <v>321</v>
      </c>
      <c r="G34" s="68"/>
    </row>
    <row r="35" spans="2:193" ht="69.95" customHeight="1">
      <c r="B35" s="66" t="s">
        <v>461</v>
      </c>
      <c r="C35" s="46" t="s">
        <v>141</v>
      </c>
      <c r="D35" s="53">
        <v>360</v>
      </c>
      <c r="E35" s="53">
        <v>360</v>
      </c>
      <c r="F35" s="49" t="str">
        <f t="shared" si="0"/>
        <v>365</v>
      </c>
      <c r="G35" s="74"/>
    </row>
    <row r="36" spans="2:193" ht="69.95" customHeight="1">
      <c r="B36" s="64" t="s">
        <v>48</v>
      </c>
      <c r="C36" s="46">
        <v>392</v>
      </c>
      <c r="D36" s="48" t="s">
        <v>396</v>
      </c>
      <c r="E36" s="48" t="s">
        <v>396</v>
      </c>
      <c r="F36" s="49">
        <f t="shared" si="0"/>
        <v>392</v>
      </c>
      <c r="G36" s="68"/>
    </row>
    <row r="37" spans="2:193" ht="69.95" customHeight="1">
      <c r="B37" s="66" t="s">
        <v>364</v>
      </c>
      <c r="C37" s="46">
        <v>396</v>
      </c>
      <c r="D37" s="53">
        <v>70</v>
      </c>
      <c r="E37" s="53">
        <v>70</v>
      </c>
      <c r="F37" s="49">
        <f t="shared" si="0"/>
        <v>396</v>
      </c>
      <c r="G37" s="68"/>
    </row>
    <row r="38" spans="2:193" ht="69.95" customHeight="1">
      <c r="B38" s="69" t="s">
        <v>851</v>
      </c>
      <c r="C38" s="46">
        <v>400</v>
      </c>
      <c r="D38" s="53">
        <v>885</v>
      </c>
      <c r="E38" s="53">
        <v>885</v>
      </c>
      <c r="F38" s="49">
        <f t="shared" si="0"/>
        <v>400</v>
      </c>
      <c r="G38" s="68" t="s">
        <v>647</v>
      </c>
    </row>
    <row r="39" spans="2:193" ht="69.95" customHeight="1">
      <c r="B39" s="66" t="s">
        <v>165</v>
      </c>
      <c r="C39" s="46">
        <v>409</v>
      </c>
      <c r="D39" s="53">
        <v>165</v>
      </c>
      <c r="E39" s="48" t="s">
        <v>396</v>
      </c>
      <c r="F39" s="49">
        <f t="shared" si="0"/>
        <v>409</v>
      </c>
      <c r="G39" s="70"/>
    </row>
    <row r="40" spans="2:193" ht="100.5" customHeight="1">
      <c r="B40" s="67" t="s">
        <v>627</v>
      </c>
      <c r="C40" s="46">
        <v>410</v>
      </c>
      <c r="D40" s="53">
        <v>200</v>
      </c>
      <c r="E40" s="53">
        <v>200</v>
      </c>
      <c r="F40" s="49">
        <f t="shared" si="0"/>
        <v>410</v>
      </c>
      <c r="G40" s="70"/>
    </row>
    <row r="41" spans="2:193" ht="69.95" customHeight="1">
      <c r="B41" s="66" t="s">
        <v>422</v>
      </c>
      <c r="C41" s="46">
        <v>416</v>
      </c>
      <c r="D41" s="53">
        <v>215</v>
      </c>
      <c r="E41" s="53">
        <v>215</v>
      </c>
      <c r="F41" s="49">
        <f t="shared" si="0"/>
        <v>416</v>
      </c>
      <c r="G41" s="68"/>
    </row>
    <row r="42" spans="2:193" ht="69.95" customHeight="1">
      <c r="B42" s="66" t="s">
        <v>365</v>
      </c>
      <c r="C42" s="46">
        <v>441</v>
      </c>
      <c r="D42" s="53">
        <v>215</v>
      </c>
      <c r="E42" s="53">
        <v>215</v>
      </c>
      <c r="F42" s="49">
        <f t="shared" si="0"/>
        <v>441</v>
      </c>
      <c r="G42" s="68"/>
    </row>
    <row r="43" spans="2:193" ht="69.95" customHeight="1">
      <c r="B43" s="66" t="s">
        <v>629</v>
      </c>
      <c r="C43" s="46">
        <v>450</v>
      </c>
      <c r="D43" s="48" t="s">
        <v>396</v>
      </c>
      <c r="E43" s="48" t="s">
        <v>396</v>
      </c>
      <c r="F43" s="49">
        <f t="shared" si="0"/>
        <v>450</v>
      </c>
      <c r="G43" s="68"/>
    </row>
    <row r="44" spans="2:193" ht="69.95" customHeight="1">
      <c r="B44" s="66" t="s">
        <v>146</v>
      </c>
      <c r="C44" s="46">
        <v>452</v>
      </c>
      <c r="D44" s="53">
        <v>215</v>
      </c>
      <c r="E44" s="53">
        <v>215</v>
      </c>
      <c r="F44" s="49">
        <f t="shared" si="0"/>
        <v>452</v>
      </c>
      <c r="G44" s="68" t="s">
        <v>484</v>
      </c>
    </row>
    <row r="45" spans="2:193" ht="69.95" customHeight="1">
      <c r="B45" s="66" t="s">
        <v>632</v>
      </c>
      <c r="C45" s="46">
        <v>454</v>
      </c>
      <c r="D45" s="53">
        <v>160</v>
      </c>
      <c r="E45" s="53">
        <v>160</v>
      </c>
      <c r="F45" s="49">
        <f t="shared" si="0"/>
        <v>454</v>
      </c>
      <c r="G45" s="68" t="s">
        <v>678</v>
      </c>
    </row>
    <row r="46" spans="2:193" ht="69.95" customHeight="1">
      <c r="B46" s="64" t="s">
        <v>66</v>
      </c>
      <c r="C46" s="50" t="s">
        <v>453</v>
      </c>
      <c r="D46" s="47" t="s">
        <v>397</v>
      </c>
      <c r="E46" s="47" t="s">
        <v>397</v>
      </c>
      <c r="F46" s="49" t="str">
        <f t="shared" si="0"/>
        <v>41A</v>
      </c>
      <c r="G46" s="68"/>
    </row>
    <row r="47" spans="2:193" ht="69.95" customHeight="1">
      <c r="B47" s="64" t="s">
        <v>628</v>
      </c>
      <c r="C47" s="50" t="s">
        <v>278</v>
      </c>
      <c r="D47" s="48" t="s">
        <v>396</v>
      </c>
      <c r="E47" s="48" t="s">
        <v>396</v>
      </c>
      <c r="F47" s="49" t="str">
        <f t="shared" si="0"/>
        <v>42F</v>
      </c>
      <c r="G47" s="68"/>
    </row>
    <row r="48" spans="2:193" ht="69.95" customHeight="1">
      <c r="B48" s="61" t="s">
        <v>74</v>
      </c>
      <c r="C48" s="46" t="s">
        <v>75</v>
      </c>
      <c r="D48" s="48" t="s">
        <v>396</v>
      </c>
      <c r="E48" s="47" t="s">
        <v>397</v>
      </c>
      <c r="F48" s="49" t="str">
        <f t="shared" si="0"/>
        <v>4BJ</v>
      </c>
      <c r="G48" s="68"/>
    </row>
    <row r="49" spans="1:192" ht="69.95" customHeight="1">
      <c r="B49" s="66" t="s">
        <v>143</v>
      </c>
      <c r="C49" s="46" t="s">
        <v>454</v>
      </c>
      <c r="D49" s="53">
        <v>115</v>
      </c>
      <c r="E49" s="53">
        <v>115</v>
      </c>
      <c r="F49" s="49" t="str">
        <f t="shared" si="0"/>
        <v>4CS</v>
      </c>
      <c r="G49" s="68"/>
    </row>
    <row r="50" spans="1:192" ht="69.95" customHeight="1">
      <c r="B50" s="66" t="s">
        <v>50</v>
      </c>
      <c r="C50" s="50" t="s">
        <v>41</v>
      </c>
      <c r="D50" s="53">
        <v>115</v>
      </c>
      <c r="E50" s="53">
        <v>115</v>
      </c>
      <c r="F50" s="49" t="str">
        <f t="shared" ref="F50:F77" si="1">C50</f>
        <v>4GF</v>
      </c>
      <c r="G50" s="68" t="s">
        <v>668</v>
      </c>
    </row>
    <row r="51" spans="1:192" ht="69.95" customHeight="1">
      <c r="B51" s="66" t="s">
        <v>145</v>
      </c>
      <c r="C51" s="46" t="s">
        <v>385</v>
      </c>
      <c r="D51" s="53">
        <v>215</v>
      </c>
      <c r="E51" s="48" t="s">
        <v>396</v>
      </c>
      <c r="F51" s="49" t="str">
        <f t="shared" si="1"/>
        <v>4SU</v>
      </c>
      <c r="G51" s="68"/>
    </row>
    <row r="52" spans="1:192" s="20" customFormat="1" ht="69.95" customHeight="1">
      <c r="A52" s="108"/>
      <c r="B52" s="72" t="s">
        <v>467</v>
      </c>
      <c r="C52" s="50" t="s">
        <v>466</v>
      </c>
      <c r="D52" s="53">
        <v>60</v>
      </c>
      <c r="E52" s="53">
        <v>60</v>
      </c>
      <c r="F52" s="49" t="str">
        <f t="shared" si="1"/>
        <v>4YV</v>
      </c>
      <c r="G52" s="68"/>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row>
    <row r="53" spans="1:192" ht="69.95" customHeight="1">
      <c r="B53" s="64" t="s">
        <v>330</v>
      </c>
      <c r="C53" s="50">
        <v>500</v>
      </c>
      <c r="D53" s="48" t="s">
        <v>396</v>
      </c>
      <c r="E53" s="48" t="s">
        <v>396</v>
      </c>
      <c r="F53" s="49">
        <f t="shared" si="1"/>
        <v>500</v>
      </c>
      <c r="G53" s="68"/>
    </row>
    <row r="54" spans="1:192" ht="69.95" customHeight="1">
      <c r="B54" s="64" t="s">
        <v>331</v>
      </c>
      <c r="C54" s="50">
        <v>502</v>
      </c>
      <c r="D54" s="48" t="s">
        <v>396</v>
      </c>
      <c r="E54" s="48" t="s">
        <v>396</v>
      </c>
      <c r="F54" s="49">
        <f t="shared" si="1"/>
        <v>502</v>
      </c>
      <c r="G54" s="68"/>
    </row>
    <row r="55" spans="1:192" ht="69.95" customHeight="1">
      <c r="B55" s="64" t="s">
        <v>332</v>
      </c>
      <c r="C55" s="49">
        <v>505</v>
      </c>
      <c r="D55" s="48" t="s">
        <v>396</v>
      </c>
      <c r="E55" s="48" t="s">
        <v>396</v>
      </c>
      <c r="F55" s="49">
        <f t="shared" si="1"/>
        <v>505</v>
      </c>
      <c r="G55" s="68"/>
    </row>
    <row r="56" spans="1:192" ht="69.95" customHeight="1">
      <c r="B56" s="66" t="s">
        <v>355</v>
      </c>
      <c r="C56" s="50">
        <v>508</v>
      </c>
      <c r="D56" s="53">
        <v>315</v>
      </c>
      <c r="E56" s="53">
        <v>315</v>
      </c>
      <c r="F56" s="49">
        <f t="shared" si="1"/>
        <v>508</v>
      </c>
      <c r="G56" s="68" t="s">
        <v>360</v>
      </c>
    </row>
    <row r="57" spans="1:192" ht="84" customHeight="1">
      <c r="B57" s="227" t="s">
        <v>661</v>
      </c>
      <c r="C57" s="50" t="s">
        <v>562</v>
      </c>
      <c r="D57" s="53">
        <v>0</v>
      </c>
      <c r="E57" s="47" t="s">
        <v>397</v>
      </c>
      <c r="F57" s="49" t="str">
        <f t="shared" si="1"/>
        <v>52J</v>
      </c>
      <c r="G57" s="68" t="s">
        <v>561</v>
      </c>
    </row>
    <row r="58" spans="1:192" ht="69.95" customHeight="1">
      <c r="B58" s="66" t="s">
        <v>653</v>
      </c>
      <c r="C58" s="50" t="s">
        <v>606</v>
      </c>
      <c r="D58" s="47" t="s">
        <v>397</v>
      </c>
      <c r="E58" s="48" t="s">
        <v>396</v>
      </c>
      <c r="F58" s="49" t="str">
        <f t="shared" si="1"/>
        <v>5D0</v>
      </c>
      <c r="G58" s="68"/>
    </row>
    <row r="59" spans="1:192" ht="69.95" customHeight="1">
      <c r="B59" s="66" t="s">
        <v>649</v>
      </c>
      <c r="C59" s="50" t="s">
        <v>434</v>
      </c>
      <c r="D59" s="48" t="s">
        <v>396</v>
      </c>
      <c r="E59" s="48" t="s">
        <v>396</v>
      </c>
      <c r="F59" s="49" t="str">
        <f t="shared" si="1"/>
        <v>5DD</v>
      </c>
      <c r="G59" s="68"/>
    </row>
    <row r="60" spans="1:192" ht="69.95" customHeight="1">
      <c r="B60" s="61" t="s">
        <v>153</v>
      </c>
      <c r="C60" s="46" t="s">
        <v>292</v>
      </c>
      <c r="D60" s="48" t="s">
        <v>396</v>
      </c>
      <c r="E60" s="48" t="s">
        <v>396</v>
      </c>
      <c r="F60" s="49" t="str">
        <f t="shared" si="1"/>
        <v>5DE</v>
      </c>
      <c r="G60" s="68"/>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row>
    <row r="61" spans="1:192" ht="69.95" customHeight="1">
      <c r="B61" s="61" t="s">
        <v>631</v>
      </c>
      <c r="C61" s="46" t="s">
        <v>630</v>
      </c>
      <c r="D61" s="48" t="s">
        <v>396</v>
      </c>
      <c r="E61" s="48" t="s">
        <v>396</v>
      </c>
      <c r="F61" s="49" t="str">
        <f t="shared" si="1"/>
        <v>5EM</v>
      </c>
      <c r="G61" s="68"/>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row>
    <row r="62" spans="1:192" s="108" customFormat="1" ht="69.95" customHeight="1">
      <c r="B62" s="72" t="s">
        <v>479</v>
      </c>
      <c r="C62" s="50" t="s">
        <v>478</v>
      </c>
      <c r="D62" s="53">
        <v>160</v>
      </c>
      <c r="E62" s="53">
        <v>160</v>
      </c>
      <c r="F62" s="49" t="str">
        <f t="shared" si="1"/>
        <v>5ZG</v>
      </c>
      <c r="G62" s="68"/>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row>
    <row r="63" spans="1:192" ht="69.95" customHeight="1">
      <c r="B63" s="64" t="s">
        <v>333</v>
      </c>
      <c r="C63" s="50">
        <v>614</v>
      </c>
      <c r="D63" s="48" t="s">
        <v>396</v>
      </c>
      <c r="E63" s="48" t="s">
        <v>396</v>
      </c>
      <c r="F63" s="49">
        <f t="shared" si="1"/>
        <v>614</v>
      </c>
      <c r="G63" s="68"/>
    </row>
    <row r="64" spans="1:192" ht="69.95" customHeight="1">
      <c r="B64" s="64" t="s">
        <v>663</v>
      </c>
      <c r="C64" s="50" t="s">
        <v>662</v>
      </c>
      <c r="D64" s="47" t="s">
        <v>397</v>
      </c>
      <c r="E64" s="53">
        <v>650</v>
      </c>
      <c r="F64" s="49" t="str">
        <f t="shared" si="1"/>
        <v>60H</v>
      </c>
      <c r="G64" s="68" t="s">
        <v>667</v>
      </c>
    </row>
    <row r="65" spans="1:192" s="20" customFormat="1" ht="69.95" customHeight="1">
      <c r="A65" s="108"/>
      <c r="B65" s="72" t="s">
        <v>49</v>
      </c>
      <c r="C65" s="50" t="s">
        <v>533</v>
      </c>
      <c r="D65" s="53">
        <v>265</v>
      </c>
      <c r="E65" s="53">
        <v>265</v>
      </c>
      <c r="F65" s="49" t="str">
        <f t="shared" si="1"/>
        <v>60K</v>
      </c>
      <c r="G65" s="68"/>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row>
    <row r="66" spans="1:192" s="109" customFormat="1" ht="94.5" customHeight="1">
      <c r="B66" s="72" t="s">
        <v>634</v>
      </c>
      <c r="C66" s="50" t="s">
        <v>633</v>
      </c>
      <c r="D66" s="48" t="s">
        <v>396</v>
      </c>
      <c r="E66" s="48" t="s">
        <v>396</v>
      </c>
      <c r="F66" s="49" t="str">
        <f t="shared" si="1"/>
        <v>6Q2</v>
      </c>
      <c r="G66" s="68"/>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row>
    <row r="67" spans="1:192" s="109" customFormat="1" ht="97.5" customHeight="1">
      <c r="B67" s="72" t="s">
        <v>637</v>
      </c>
      <c r="C67" s="50" t="s">
        <v>636</v>
      </c>
      <c r="D67" s="53">
        <v>500</v>
      </c>
      <c r="E67" s="47" t="s">
        <v>397</v>
      </c>
      <c r="F67" s="49" t="str">
        <f t="shared" si="1"/>
        <v>6Q9</v>
      </c>
      <c r="G67" s="68"/>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row>
    <row r="68" spans="1:192" s="109" customFormat="1" ht="72" customHeight="1">
      <c r="B68" s="72" t="s">
        <v>660</v>
      </c>
      <c r="C68" s="50" t="s">
        <v>659</v>
      </c>
      <c r="D68" s="53">
        <v>0</v>
      </c>
      <c r="E68" s="47" t="s">
        <v>397</v>
      </c>
      <c r="F68" s="49" t="str">
        <f t="shared" si="1"/>
        <v>6Z6</v>
      </c>
      <c r="G68" s="68" t="s">
        <v>561</v>
      </c>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row>
    <row r="69" spans="1:192" ht="100.5" customHeight="1">
      <c r="B69" s="72" t="s">
        <v>635</v>
      </c>
      <c r="C69" s="50">
        <v>709</v>
      </c>
      <c r="D69" s="48" t="s">
        <v>396</v>
      </c>
      <c r="E69" s="48" t="s">
        <v>396</v>
      </c>
      <c r="F69" s="49">
        <f t="shared" si="1"/>
        <v>709</v>
      </c>
      <c r="G69" s="68"/>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row>
    <row r="70" spans="1:192" ht="69.95" customHeight="1">
      <c r="B70" s="64" t="s">
        <v>67</v>
      </c>
      <c r="C70" s="50">
        <v>710</v>
      </c>
      <c r="D70" s="48" t="s">
        <v>396</v>
      </c>
      <c r="E70" s="48" t="s">
        <v>396</v>
      </c>
      <c r="F70" s="49">
        <f t="shared" si="1"/>
        <v>710</v>
      </c>
      <c r="G70" s="68"/>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row>
    <row r="71" spans="1:192" ht="97.5" customHeight="1">
      <c r="B71" s="67" t="s">
        <v>149</v>
      </c>
      <c r="C71" s="50">
        <v>718</v>
      </c>
      <c r="D71" s="53">
        <v>620</v>
      </c>
      <c r="E71" s="53">
        <v>620</v>
      </c>
      <c r="F71" s="49">
        <f t="shared" si="1"/>
        <v>718</v>
      </c>
      <c r="G71" s="70"/>
    </row>
    <row r="72" spans="1:192" ht="81" customHeight="1">
      <c r="B72" s="77" t="s">
        <v>563</v>
      </c>
      <c r="C72" s="50">
        <v>727</v>
      </c>
      <c r="D72" s="53">
        <v>500</v>
      </c>
      <c r="E72" s="47" t="s">
        <v>397</v>
      </c>
      <c r="F72" s="49">
        <f t="shared" si="1"/>
        <v>727</v>
      </c>
      <c r="G72" s="68" t="s">
        <v>561</v>
      </c>
    </row>
    <row r="73" spans="1:192" ht="69.95" customHeight="1">
      <c r="B73" s="64" t="s">
        <v>52</v>
      </c>
      <c r="C73" s="50">
        <v>803</v>
      </c>
      <c r="D73" s="48" t="s">
        <v>396</v>
      </c>
      <c r="E73" s="48" t="s">
        <v>396</v>
      </c>
      <c r="F73" s="49">
        <f t="shared" si="1"/>
        <v>803</v>
      </c>
      <c r="G73" s="68"/>
    </row>
    <row r="74" spans="1:192" ht="69.95" customHeight="1">
      <c r="B74" s="66" t="s">
        <v>366</v>
      </c>
      <c r="C74" s="50">
        <v>823</v>
      </c>
      <c r="D74" s="53">
        <v>65</v>
      </c>
      <c r="E74" s="53">
        <v>65</v>
      </c>
      <c r="F74" s="49">
        <f t="shared" si="1"/>
        <v>823</v>
      </c>
      <c r="G74" s="68"/>
    </row>
    <row r="75" spans="1:192" ht="69.95" customHeight="1">
      <c r="B75" s="66" t="s">
        <v>352</v>
      </c>
      <c r="C75" s="50">
        <v>923</v>
      </c>
      <c r="D75" s="48" t="s">
        <v>396</v>
      </c>
      <c r="E75" s="48" t="s">
        <v>396</v>
      </c>
      <c r="F75" s="49">
        <f t="shared" si="1"/>
        <v>923</v>
      </c>
      <c r="G75" s="68"/>
    </row>
    <row r="76" spans="1:192" ht="69.95" customHeight="1">
      <c r="B76" s="66" t="s">
        <v>329</v>
      </c>
      <c r="C76" s="50">
        <v>947</v>
      </c>
      <c r="D76" s="48" t="s">
        <v>396</v>
      </c>
      <c r="E76" s="48" t="s">
        <v>396</v>
      </c>
      <c r="F76" s="49">
        <f t="shared" si="1"/>
        <v>947</v>
      </c>
      <c r="G76" s="68"/>
    </row>
    <row r="77" spans="1:192" ht="69.95" customHeight="1">
      <c r="B77" s="140" t="s">
        <v>353</v>
      </c>
      <c r="C77" s="141">
        <v>989</v>
      </c>
      <c r="D77" s="128" t="s">
        <v>396</v>
      </c>
      <c r="E77" s="128" t="s">
        <v>396</v>
      </c>
      <c r="F77" s="129">
        <f t="shared" si="1"/>
        <v>989</v>
      </c>
      <c r="G77" s="142"/>
    </row>
    <row r="78" spans="1:192" ht="69.95" customHeight="1">
      <c r="B78" s="327" t="s">
        <v>350</v>
      </c>
      <c r="C78" s="323"/>
      <c r="D78" s="323"/>
      <c r="E78" s="323"/>
      <c r="F78" s="323"/>
      <c r="G78" s="328"/>
    </row>
    <row r="79" spans="1:192" ht="69.95" customHeight="1">
      <c r="B79" s="66" t="s">
        <v>336</v>
      </c>
      <c r="C79" s="50">
        <v>421</v>
      </c>
      <c r="D79" s="48" t="s">
        <v>396</v>
      </c>
      <c r="E79" s="53" t="s">
        <v>397</v>
      </c>
      <c r="F79" s="49">
        <f t="shared" ref="F79:F85" si="2">C79</f>
        <v>421</v>
      </c>
      <c r="G79" s="73"/>
    </row>
    <row r="80" spans="1:192" ht="69.95" customHeight="1">
      <c r="B80" s="66" t="s">
        <v>337</v>
      </c>
      <c r="C80" s="50" t="s">
        <v>544</v>
      </c>
      <c r="D80" s="51">
        <v>50</v>
      </c>
      <c r="E80" s="53" t="s">
        <v>397</v>
      </c>
      <c r="F80" s="57" t="str">
        <f t="shared" si="2"/>
        <v>5EQ</v>
      </c>
      <c r="G80" s="73"/>
    </row>
    <row r="81" spans="1:34" ht="69.95" customHeight="1">
      <c r="B81" s="66" t="s">
        <v>655</v>
      </c>
      <c r="C81" s="50" t="s">
        <v>654</v>
      </c>
      <c r="D81" s="53" t="s">
        <v>397</v>
      </c>
      <c r="E81" s="48" t="s">
        <v>396</v>
      </c>
      <c r="F81" s="57" t="str">
        <f t="shared" si="2"/>
        <v>5EV</v>
      </c>
      <c r="G81" s="73"/>
    </row>
    <row r="82" spans="1:34" ht="69.95" customHeight="1">
      <c r="B82" s="66" t="s">
        <v>338</v>
      </c>
      <c r="C82" s="50">
        <v>431</v>
      </c>
      <c r="D82" s="51">
        <v>620</v>
      </c>
      <c r="E82" s="53" t="s">
        <v>397</v>
      </c>
      <c r="F82" s="57">
        <f t="shared" si="2"/>
        <v>431</v>
      </c>
      <c r="G82" s="73"/>
    </row>
    <row r="83" spans="1:34" ht="69.95" customHeight="1">
      <c r="B83" s="66" t="s">
        <v>656</v>
      </c>
      <c r="C83" s="50">
        <v>439</v>
      </c>
      <c r="D83" s="51">
        <v>935</v>
      </c>
      <c r="E83" s="53" t="s">
        <v>397</v>
      </c>
      <c r="F83" s="57">
        <f t="shared" si="2"/>
        <v>439</v>
      </c>
      <c r="G83" s="73"/>
    </row>
    <row r="84" spans="1:34" ht="69.95" customHeight="1">
      <c r="B84" s="66" t="s">
        <v>340</v>
      </c>
      <c r="C84" s="50" t="s">
        <v>507</v>
      </c>
      <c r="D84" s="51">
        <v>935</v>
      </c>
      <c r="E84" s="53" t="s">
        <v>397</v>
      </c>
      <c r="F84" s="57" t="str">
        <f t="shared" si="2"/>
        <v>4AY</v>
      </c>
      <c r="G84" s="68" t="s">
        <v>561</v>
      </c>
    </row>
    <row r="85" spans="1:34" ht="69.95" customHeight="1">
      <c r="B85" s="66" t="s">
        <v>340</v>
      </c>
      <c r="C85" s="246" t="s">
        <v>253</v>
      </c>
      <c r="D85" s="53" t="s">
        <v>397</v>
      </c>
      <c r="E85" s="53">
        <v>620</v>
      </c>
      <c r="F85" s="57" t="str">
        <f t="shared" si="2"/>
        <v>55E</v>
      </c>
      <c r="G85" s="68" t="s">
        <v>666</v>
      </c>
    </row>
    <row r="86" spans="1:34" ht="69.95" customHeight="1">
      <c r="B86" s="327" t="s">
        <v>351</v>
      </c>
      <c r="C86" s="323"/>
      <c r="D86" s="323"/>
      <c r="E86" s="323"/>
      <c r="F86" s="323"/>
      <c r="G86" s="328"/>
    </row>
    <row r="87" spans="1:34" ht="117" customHeight="1">
      <c r="B87" s="123" t="s">
        <v>677</v>
      </c>
      <c r="C87" s="57" t="s">
        <v>639</v>
      </c>
      <c r="D87" s="51">
        <v>785</v>
      </c>
      <c r="E87" s="53" t="s">
        <v>397</v>
      </c>
      <c r="F87" s="57" t="str">
        <f t="shared" ref="F87:F119" si="3">C87</f>
        <v>7BV</v>
      </c>
      <c r="G87" s="74" t="s">
        <v>641</v>
      </c>
    </row>
    <row r="88" spans="1:34" ht="175.5" customHeight="1">
      <c r="B88" s="123" t="s">
        <v>657</v>
      </c>
      <c r="C88" s="57" t="s">
        <v>559</v>
      </c>
      <c r="D88" s="51">
        <v>1600</v>
      </c>
      <c r="E88" s="53" t="s">
        <v>397</v>
      </c>
      <c r="F88" s="57" t="str">
        <f t="shared" si="3"/>
        <v>6Z4</v>
      </c>
      <c r="G88" s="74" t="s">
        <v>658</v>
      </c>
    </row>
    <row r="89" spans="1:34" ht="92.25" customHeight="1">
      <c r="B89" s="123" t="s">
        <v>665</v>
      </c>
      <c r="C89" s="57" t="s">
        <v>664</v>
      </c>
      <c r="D89" s="51" t="s">
        <v>397</v>
      </c>
      <c r="E89" s="53">
        <v>1500</v>
      </c>
      <c r="F89" s="57" t="str">
        <f t="shared" si="3"/>
        <v>70Q</v>
      </c>
      <c r="G89" s="74" t="s">
        <v>676</v>
      </c>
    </row>
    <row r="90" spans="1:34" ht="119.25" customHeight="1">
      <c r="B90" s="123" t="s">
        <v>643</v>
      </c>
      <c r="C90" s="57" t="s">
        <v>638</v>
      </c>
      <c r="D90" s="51">
        <v>760</v>
      </c>
      <c r="E90" s="51">
        <v>760</v>
      </c>
      <c r="F90" s="57" t="str">
        <f t="shared" si="3"/>
        <v>7BS</v>
      </c>
      <c r="G90" s="74" t="s">
        <v>35</v>
      </c>
    </row>
    <row r="91" spans="1:34" ht="97.5" customHeight="1">
      <c r="B91" s="123" t="s">
        <v>410</v>
      </c>
      <c r="C91" s="50" t="s">
        <v>383</v>
      </c>
      <c r="D91" s="51">
        <v>265</v>
      </c>
      <c r="E91" s="51">
        <v>265</v>
      </c>
      <c r="F91" s="57" t="str">
        <f t="shared" si="3"/>
        <v>5C5</v>
      </c>
      <c r="G91" s="73"/>
    </row>
    <row r="92" spans="1:34" ht="69.95" customHeight="1">
      <c r="B92" s="322" t="s">
        <v>325</v>
      </c>
      <c r="C92" s="323"/>
      <c r="D92" s="323"/>
      <c r="E92" s="323"/>
      <c r="F92" s="323">
        <f t="shared" si="3"/>
        <v>0</v>
      </c>
      <c r="G92" s="324"/>
    </row>
    <row r="93" spans="1:34" s="34" customFormat="1" ht="69.95" customHeight="1">
      <c r="A93" s="109"/>
      <c r="B93" s="67" t="s">
        <v>45</v>
      </c>
      <c r="C93" s="57" t="s">
        <v>44</v>
      </c>
      <c r="D93" s="51">
        <v>0</v>
      </c>
      <c r="E93" s="53" t="s">
        <v>397</v>
      </c>
      <c r="F93" s="57" t="str">
        <f t="shared" si="3"/>
        <v>5C6</v>
      </c>
      <c r="G93" s="75"/>
      <c r="H93" s="243"/>
      <c r="I93" s="243"/>
      <c r="J93" s="243"/>
      <c r="K93" s="243"/>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row>
    <row r="94" spans="1:34" s="20" customFormat="1" ht="69.95" customHeight="1">
      <c r="A94" s="108"/>
      <c r="B94" s="67" t="s">
        <v>94</v>
      </c>
      <c r="C94" s="57" t="s">
        <v>368</v>
      </c>
      <c r="D94" s="51">
        <v>60</v>
      </c>
      <c r="E94" s="53" t="s">
        <v>397</v>
      </c>
      <c r="F94" s="57" t="str">
        <f t="shared" si="3"/>
        <v>5J8</v>
      </c>
      <c r="G94" s="75"/>
      <c r="H94" s="243"/>
      <c r="I94" s="243"/>
      <c r="J94" s="243"/>
      <c r="K94" s="243"/>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row>
    <row r="95" spans="1:34" s="20" customFormat="1" ht="69.95" customHeight="1">
      <c r="A95" s="108"/>
      <c r="B95" s="67" t="s">
        <v>95</v>
      </c>
      <c r="C95" s="57" t="s">
        <v>369</v>
      </c>
      <c r="D95" s="51">
        <v>60</v>
      </c>
      <c r="E95" s="53" t="s">
        <v>397</v>
      </c>
      <c r="F95" s="57" t="str">
        <f t="shared" si="3"/>
        <v>5J9</v>
      </c>
      <c r="G95" s="75"/>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row>
    <row r="96" spans="1:34" ht="69.95" customHeight="1">
      <c r="B96" s="67" t="s">
        <v>218</v>
      </c>
      <c r="C96" s="57" t="s">
        <v>460</v>
      </c>
      <c r="D96" s="51">
        <v>60</v>
      </c>
      <c r="E96" s="53" t="s">
        <v>397</v>
      </c>
      <c r="F96" s="57" t="str">
        <f t="shared" si="3"/>
        <v>4RR</v>
      </c>
      <c r="G96" s="75"/>
    </row>
    <row r="97" spans="2:34" ht="69.95" customHeight="1">
      <c r="B97" s="67" t="s">
        <v>220</v>
      </c>
      <c r="C97" s="57" t="s">
        <v>367</v>
      </c>
      <c r="D97" s="51">
        <v>60</v>
      </c>
      <c r="E97" s="53" t="s">
        <v>397</v>
      </c>
      <c r="F97" s="57" t="str">
        <f t="shared" si="3"/>
        <v>4YD</v>
      </c>
      <c r="G97" s="75"/>
    </row>
    <row r="98" spans="2:34" ht="69.95" customHeight="1">
      <c r="B98" s="67" t="s">
        <v>651</v>
      </c>
      <c r="C98" s="245" t="s">
        <v>650</v>
      </c>
      <c r="D98" s="53" t="s">
        <v>397</v>
      </c>
      <c r="E98" s="51">
        <v>0</v>
      </c>
      <c r="F98" s="245" t="str">
        <f t="shared" si="3"/>
        <v>64L</v>
      </c>
      <c r="G98" s="74" t="s">
        <v>652</v>
      </c>
    </row>
    <row r="99" spans="2:34" ht="69.95" customHeight="1">
      <c r="B99" s="322" t="s">
        <v>327</v>
      </c>
      <c r="C99" s="323"/>
      <c r="D99" s="323"/>
      <c r="E99" s="323"/>
      <c r="F99" s="323">
        <f t="shared" si="3"/>
        <v>0</v>
      </c>
      <c r="G99" s="324"/>
    </row>
    <row r="100" spans="2:34" ht="69.95" customHeight="1">
      <c r="B100" s="67" t="s">
        <v>440</v>
      </c>
      <c r="C100" s="57" t="s">
        <v>370</v>
      </c>
      <c r="D100" s="51">
        <v>0</v>
      </c>
      <c r="E100" s="51" t="s">
        <v>397</v>
      </c>
      <c r="F100" s="57" t="str">
        <f t="shared" si="3"/>
        <v>5DA</v>
      </c>
      <c r="G100" s="75"/>
    </row>
    <row r="101" spans="2:34" ht="69.95" customHeight="1">
      <c r="B101" s="67" t="s">
        <v>372</v>
      </c>
      <c r="C101" s="57" t="s">
        <v>77</v>
      </c>
      <c r="D101" s="48" t="s">
        <v>396</v>
      </c>
      <c r="E101" s="51" t="s">
        <v>397</v>
      </c>
      <c r="F101" s="57" t="str">
        <f t="shared" si="3"/>
        <v>5DB</v>
      </c>
      <c r="G101" s="75"/>
    </row>
    <row r="102" spans="2:34" ht="69.95" customHeight="1">
      <c r="B102" s="67" t="s">
        <v>373</v>
      </c>
      <c r="C102" s="57" t="s">
        <v>371</v>
      </c>
      <c r="D102" s="51">
        <v>100</v>
      </c>
      <c r="E102" s="51" t="s">
        <v>397</v>
      </c>
      <c r="F102" s="57" t="str">
        <f t="shared" si="3"/>
        <v>5DC</v>
      </c>
      <c r="G102" s="75"/>
    </row>
    <row r="103" spans="2:34" ht="69.95" customHeight="1">
      <c r="B103" s="67" t="s">
        <v>458</v>
      </c>
      <c r="C103" s="57" t="s">
        <v>76</v>
      </c>
      <c r="D103" s="51" t="s">
        <v>397</v>
      </c>
      <c r="E103" s="48" t="s">
        <v>396</v>
      </c>
      <c r="F103" s="57" t="str">
        <f t="shared" si="3"/>
        <v>5D9</v>
      </c>
      <c r="G103" s="75"/>
    </row>
    <row r="104" spans="2:34" ht="69.95" customHeight="1">
      <c r="B104" s="67" t="s">
        <v>458</v>
      </c>
      <c r="C104" s="57" t="s">
        <v>76</v>
      </c>
      <c r="D104" s="51">
        <v>0</v>
      </c>
      <c r="E104" s="51" t="s">
        <v>397</v>
      </c>
      <c r="F104" s="57" t="str">
        <f t="shared" si="3"/>
        <v>5D9</v>
      </c>
      <c r="G104" s="75"/>
    </row>
    <row r="105" spans="2:34" s="24" customFormat="1" ht="69.95" customHeight="1">
      <c r="B105" s="67" t="s">
        <v>490</v>
      </c>
      <c r="C105" s="57" t="s">
        <v>176</v>
      </c>
      <c r="D105" s="51">
        <v>100</v>
      </c>
      <c r="E105" s="51" t="s">
        <v>397</v>
      </c>
      <c r="F105" s="57" t="str">
        <f t="shared" si="3"/>
        <v>5IG</v>
      </c>
      <c r="G105" s="75"/>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row>
    <row r="106" spans="2:34" ht="69.95" customHeight="1">
      <c r="B106" s="322" t="s">
        <v>326</v>
      </c>
      <c r="C106" s="323"/>
      <c r="D106" s="323"/>
      <c r="E106" s="323"/>
      <c r="F106" s="323">
        <f t="shared" si="3"/>
        <v>0</v>
      </c>
      <c r="G106" s="324"/>
    </row>
    <row r="107" spans="2:34" ht="69.95" customHeight="1">
      <c r="B107" s="67" t="s">
        <v>487</v>
      </c>
      <c r="C107" s="57" t="s">
        <v>374</v>
      </c>
      <c r="D107" s="51">
        <v>320</v>
      </c>
      <c r="E107" s="51" t="s">
        <v>397</v>
      </c>
      <c r="F107" s="57" t="str">
        <f t="shared" si="3"/>
        <v>5CA</v>
      </c>
      <c r="G107" s="75"/>
    </row>
    <row r="108" spans="2:34" ht="69.95" customHeight="1">
      <c r="B108" s="67" t="s">
        <v>171</v>
      </c>
      <c r="C108" s="57" t="s">
        <v>172</v>
      </c>
      <c r="D108" s="51">
        <v>420</v>
      </c>
      <c r="E108" s="51" t="s">
        <v>397</v>
      </c>
      <c r="F108" s="57" t="str">
        <f t="shared" si="3"/>
        <v>5DS</v>
      </c>
      <c r="G108" s="75"/>
    </row>
    <row r="109" spans="2:34" ht="69.95" customHeight="1">
      <c r="B109" s="67" t="s">
        <v>164</v>
      </c>
      <c r="C109" s="57" t="s">
        <v>376</v>
      </c>
      <c r="D109" s="51">
        <v>320</v>
      </c>
      <c r="E109" s="51" t="s">
        <v>397</v>
      </c>
      <c r="F109" s="57" t="str">
        <f t="shared" si="3"/>
        <v>5CF</v>
      </c>
      <c r="G109" s="75"/>
    </row>
    <row r="110" spans="2:34" ht="69.95" customHeight="1">
      <c r="B110" s="67" t="s">
        <v>486</v>
      </c>
      <c r="C110" s="57" t="s">
        <v>377</v>
      </c>
      <c r="D110" s="51">
        <v>0</v>
      </c>
      <c r="E110" s="51" t="s">
        <v>397</v>
      </c>
      <c r="F110" s="57" t="str">
        <f t="shared" si="3"/>
        <v>5CG</v>
      </c>
      <c r="G110" s="75"/>
    </row>
    <row r="111" spans="2:34" ht="69.95" customHeight="1">
      <c r="B111" s="67" t="s">
        <v>436</v>
      </c>
      <c r="C111" s="57" t="s">
        <v>380</v>
      </c>
      <c r="D111" s="51">
        <v>420</v>
      </c>
      <c r="E111" s="51" t="s">
        <v>397</v>
      </c>
      <c r="F111" s="57" t="str">
        <f t="shared" si="3"/>
        <v>5DN</v>
      </c>
      <c r="G111" s="75"/>
    </row>
    <row r="112" spans="2:34" ht="69.95" customHeight="1">
      <c r="B112" s="67" t="s">
        <v>645</v>
      </c>
      <c r="C112" s="57" t="s">
        <v>644</v>
      </c>
      <c r="D112" s="51">
        <v>420</v>
      </c>
      <c r="E112" s="51" t="s">
        <v>397</v>
      </c>
      <c r="F112" s="57" t="str">
        <f t="shared" si="3"/>
        <v>5DP</v>
      </c>
      <c r="G112" s="75"/>
    </row>
    <row r="113" spans="2:192" ht="69.95" customHeight="1">
      <c r="B113" s="67" t="s">
        <v>496</v>
      </c>
      <c r="C113" s="57" t="s">
        <v>174</v>
      </c>
      <c r="D113" s="51">
        <v>420</v>
      </c>
      <c r="E113" s="51" t="s">
        <v>397</v>
      </c>
      <c r="F113" s="57" t="str">
        <f t="shared" si="3"/>
        <v>5DR</v>
      </c>
      <c r="G113" s="75"/>
    </row>
    <row r="114" spans="2:192" s="25" customFormat="1" ht="69.95" customHeight="1">
      <c r="B114" s="77" t="s">
        <v>497</v>
      </c>
      <c r="C114" s="76" t="s">
        <v>43</v>
      </c>
      <c r="D114" s="51">
        <v>420</v>
      </c>
      <c r="E114" s="51" t="s">
        <v>397</v>
      </c>
      <c r="F114" s="76" t="str">
        <f t="shared" si="3"/>
        <v>5DT</v>
      </c>
      <c r="G114" s="74"/>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row>
    <row r="115" spans="2:192" s="25" customFormat="1" ht="69.95" customHeight="1">
      <c r="B115" s="77" t="s">
        <v>549</v>
      </c>
      <c r="C115" s="138" t="s">
        <v>550</v>
      </c>
      <c r="D115" s="51">
        <v>420</v>
      </c>
      <c r="E115" s="51" t="s">
        <v>397</v>
      </c>
      <c r="F115" s="138" t="str">
        <f t="shared" si="3"/>
        <v>61P</v>
      </c>
      <c r="G115" s="74"/>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row>
    <row r="116" spans="2:192" s="25" customFormat="1" ht="69.95" customHeight="1">
      <c r="B116" s="77" t="s">
        <v>489</v>
      </c>
      <c r="C116" s="138" t="s">
        <v>488</v>
      </c>
      <c r="D116" s="51">
        <v>420</v>
      </c>
      <c r="E116" s="51" t="s">
        <v>397</v>
      </c>
      <c r="F116" s="138" t="str">
        <f t="shared" si="3"/>
        <v>61Q</v>
      </c>
      <c r="G116" s="74"/>
      <c r="H116" s="243"/>
      <c r="I116" s="243"/>
      <c r="J116" s="243"/>
      <c r="K116" s="243"/>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row>
    <row r="117" spans="2:192" ht="105.75" customHeight="1">
      <c r="B117" s="77" t="s">
        <v>609</v>
      </c>
      <c r="C117" s="76" t="s">
        <v>607</v>
      </c>
      <c r="D117" s="51" t="s">
        <v>397</v>
      </c>
      <c r="E117" s="48" t="s">
        <v>396</v>
      </c>
      <c r="F117" s="76" t="str">
        <f t="shared" si="3"/>
        <v>5FA</v>
      </c>
      <c r="G117" s="7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row>
    <row r="118" spans="2:192" ht="105.75" customHeight="1">
      <c r="B118" s="77" t="s">
        <v>610</v>
      </c>
      <c r="C118" s="76" t="s">
        <v>608</v>
      </c>
      <c r="D118" s="51" t="s">
        <v>397</v>
      </c>
      <c r="E118" s="51">
        <v>0</v>
      </c>
      <c r="F118" s="76" t="str">
        <f t="shared" si="3"/>
        <v>5SH</v>
      </c>
      <c r="G118" s="7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row>
    <row r="119" spans="2:192" ht="105.75" customHeight="1" thickBot="1">
      <c r="B119" s="77" t="s">
        <v>612</v>
      </c>
      <c r="C119" s="76" t="s">
        <v>613</v>
      </c>
      <c r="D119" s="51" t="s">
        <v>397</v>
      </c>
      <c r="E119" s="51">
        <v>0</v>
      </c>
      <c r="F119" s="76" t="str">
        <f t="shared" si="3"/>
        <v>5ZW</v>
      </c>
      <c r="G119" s="7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row>
    <row r="120" spans="2:192" ht="39.75" customHeight="1">
      <c r="B120" s="38" t="s">
        <v>405</v>
      </c>
      <c r="C120" s="39"/>
      <c r="D120" s="39"/>
      <c r="E120" s="39"/>
      <c r="F120" s="27"/>
      <c r="G120" s="35"/>
    </row>
    <row r="121" spans="2:192" ht="41.25" customHeight="1" thickBot="1">
      <c r="B121" s="28" t="s">
        <v>413</v>
      </c>
      <c r="C121" s="29"/>
      <c r="D121" s="29"/>
      <c r="E121" s="29"/>
      <c r="F121" s="36"/>
      <c r="G121" s="37"/>
    </row>
  </sheetData>
  <mergeCells count="11">
    <mergeCell ref="B78:G78"/>
    <mergeCell ref="B86:G86"/>
    <mergeCell ref="B92:G92"/>
    <mergeCell ref="B99:G99"/>
    <mergeCell ref="B106:G106"/>
    <mergeCell ref="B7:C7"/>
    <mergeCell ref="F7:G7"/>
    <mergeCell ref="B1:C5"/>
    <mergeCell ref="F1:G5"/>
    <mergeCell ref="B6:C6"/>
    <mergeCell ref="F6:G6"/>
  </mergeCells>
  <conditionalFormatting sqref="D6 D69:D71 D65:E66 D47:D57 D37:D40 D76:D77 D36:E36 D59:D61 D93:D98 D75:E75 D107:D111 D118:E119 D63 D79:E79 D100:D105 E100:E102 D9:D35 D44 D73:D74 D81:D85 D87:D91 D113:D117">
    <cfRule type="cellIs" dxfId="293" priority="36" stopIfTrue="1" operator="equal">
      <formula>"?"</formula>
    </cfRule>
  </conditionalFormatting>
  <conditionalFormatting sqref="D68">
    <cfRule type="cellIs" dxfId="292" priority="33" stopIfTrue="1" operator="equal">
      <formula>"?"</formula>
    </cfRule>
  </conditionalFormatting>
  <conditionalFormatting sqref="E73:E74 E9:E19 E6 E34:E35 E90:E91 E69:E71 E60:E61 E37:E45 E47 E49:E56 E76:E77 E82:E84 E104:E105 E63 E21:E30 D43 E107:E116">
    <cfRule type="cellIs" dxfId="291" priority="31" stopIfTrue="1" operator="equal">
      <formula>"?"</formula>
    </cfRule>
  </conditionalFormatting>
  <conditionalFormatting sqref="E33">
    <cfRule type="cellIs" dxfId="290" priority="30" stopIfTrue="1" operator="equal">
      <formula>"?"</formula>
    </cfRule>
  </conditionalFormatting>
  <conditionalFormatting sqref="E58:E59">
    <cfRule type="cellIs" dxfId="289" priority="26" stopIfTrue="1" operator="equal">
      <formula>"?"</formula>
    </cfRule>
  </conditionalFormatting>
  <conditionalFormatting sqref="E93:E94">
    <cfRule type="cellIs" dxfId="288" priority="25" stopIfTrue="1" operator="equal">
      <formula>"?"</formula>
    </cfRule>
  </conditionalFormatting>
  <conditionalFormatting sqref="E95:E97">
    <cfRule type="cellIs" dxfId="287" priority="24" stopIfTrue="1" operator="equal">
      <formula>"?"</formula>
    </cfRule>
  </conditionalFormatting>
  <conditionalFormatting sqref="E98">
    <cfRule type="cellIs" dxfId="286" priority="23" stopIfTrue="1" operator="equal">
      <formula>"?"</formula>
    </cfRule>
  </conditionalFormatting>
  <conditionalFormatting sqref="E103">
    <cfRule type="cellIs" dxfId="285" priority="22" stopIfTrue="1" operator="equal">
      <formula>"?"</formula>
    </cfRule>
  </conditionalFormatting>
  <conditionalFormatting sqref="E81">
    <cfRule type="cellIs" dxfId="284" priority="21" stopIfTrue="1" operator="equal">
      <formula>"?"</formula>
    </cfRule>
  </conditionalFormatting>
  <conditionalFormatting sqref="E87:E89">
    <cfRule type="cellIs" dxfId="283" priority="19" stopIfTrue="1" operator="equal">
      <formula>"?"</formula>
    </cfRule>
  </conditionalFormatting>
  <conditionalFormatting sqref="E64">
    <cfRule type="cellIs" dxfId="282" priority="18" stopIfTrue="1" operator="equal">
      <formula>"?"</formula>
    </cfRule>
  </conditionalFormatting>
  <conditionalFormatting sqref="E85">
    <cfRule type="cellIs" dxfId="281" priority="16" stopIfTrue="1" operator="equal">
      <formula>"?"</formula>
    </cfRule>
  </conditionalFormatting>
  <conditionalFormatting sqref="E117">
    <cfRule type="cellIs" dxfId="280" priority="12" stopIfTrue="1" operator="equal">
      <formula>"?"</formula>
    </cfRule>
  </conditionalFormatting>
  <conditionalFormatting sqref="E80">
    <cfRule type="cellIs" dxfId="279" priority="10" stopIfTrue="1" operator="equal">
      <formula>"?"</formula>
    </cfRule>
  </conditionalFormatting>
  <conditionalFormatting sqref="D62:E62">
    <cfRule type="cellIs" dxfId="278" priority="9" stopIfTrue="1" operator="equal">
      <formula>"?"</formula>
    </cfRule>
  </conditionalFormatting>
  <conditionalFormatting sqref="D41:D42">
    <cfRule type="cellIs" dxfId="277" priority="6" stopIfTrue="1" operator="equal">
      <formula>"?"</formula>
    </cfRule>
  </conditionalFormatting>
  <conditionalFormatting sqref="D45">
    <cfRule type="cellIs" dxfId="276" priority="5" stopIfTrue="1" operator="equal">
      <formula>"?"</formula>
    </cfRule>
  </conditionalFormatting>
  <conditionalFormatting sqref="D67">
    <cfRule type="cellIs" dxfId="275" priority="4" stopIfTrue="1" operator="equal">
      <formula>"?"</formula>
    </cfRule>
  </conditionalFormatting>
  <conditionalFormatting sqref="D72">
    <cfRule type="cellIs" dxfId="274" priority="3" stopIfTrue="1" operator="equal">
      <formula>"?"</formula>
    </cfRule>
  </conditionalFormatting>
  <conditionalFormatting sqref="D80">
    <cfRule type="cellIs" dxfId="273" priority="2" stopIfTrue="1" operator="equal">
      <formula>"?"</formula>
    </cfRule>
  </conditionalFormatting>
  <conditionalFormatting sqref="D112">
    <cfRule type="cellIs" dxfId="272" priority="1" stopIfTrue="1" operator="equal">
      <formula>"?"</formula>
    </cfRule>
  </conditionalFormatting>
  <hyperlinks>
    <hyperlink ref="B7:C7" location="'ΠΕΡΙΛΗΨΗ ΠΡΟΤΕΙΝΟΜΕΝΩΝ ΤΙΜΩΝ'!A1" display="Περίληψη προτεινόμενων τιμών"/>
  </hyperlinks>
  <printOptions horizontalCentered="1"/>
  <pageMargins left="0" right="0" top="0.19685039370078741" bottom="0.31496062992125984" header="3.937007874015748E-2" footer="0.31496062992125984"/>
  <pageSetup paperSize="9" scale="13" fitToHeight="2" orientation="portrait" r:id="rId1"/>
  <headerFooter alignWithMargins="0"/>
  <rowBreaks count="1" manualBreakCount="1">
    <brk id="77"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39</vt:i4>
      </vt:variant>
    </vt:vector>
  </HeadingPairs>
  <TitlesOfParts>
    <vt:vector size="64" baseType="lpstr">
      <vt:lpstr>ΕΚΤΥΠΩΣΗ ΧΑΡΑΚΤΗΡΙΣΤΙΚΩΝ</vt:lpstr>
      <vt:lpstr>ΠΕΡΙΛΗΨΗ ΠΡΟΤΕΙΝΟΜΕΝΩΝ ΤΙΜΩΝ</vt:lpstr>
      <vt:lpstr>MITO s1</vt:lpstr>
      <vt:lpstr>MiTo 0.9 Twinair 85hp</vt:lpstr>
      <vt:lpstr>MiTo 1.4 Multiair 105hp</vt:lpstr>
      <vt:lpstr>MiTo 1.3 JTDM-2 85hp</vt:lpstr>
      <vt:lpstr>MITO s2</vt:lpstr>
      <vt:lpstr>MiTo 1.4 78hp</vt:lpstr>
      <vt:lpstr>MiTo 0.9 Twinair 105hp</vt:lpstr>
      <vt:lpstr>MiTo 1.3 JTDM-2 85hp s2</vt:lpstr>
      <vt:lpstr>GIULIETTA</vt:lpstr>
      <vt:lpstr>Giulietta 1.4 TB 120hp</vt:lpstr>
      <vt:lpstr>Giulietta 1.4 Multiair 170hp</vt:lpstr>
      <vt:lpstr>Giulietta 1.6 JTDM-2 105hp</vt:lpstr>
      <vt:lpstr>Giulietta 2.0 JTDM-2 170hp TCT</vt:lpstr>
      <vt:lpstr>GIULIETTA FL</vt:lpstr>
      <vt:lpstr>Giulietta 1.4 TB 105hp s1</vt:lpstr>
      <vt:lpstr>Giulietta 1.4 TB 120hp s1</vt:lpstr>
      <vt:lpstr>Giulietta 1.4 Mair 170hp s1</vt:lpstr>
      <vt:lpstr>Giulietta 1.4 Mair 170hp TCT s1</vt:lpstr>
      <vt:lpstr>Giulietta 1.75 TBi 235hp QV TCT</vt:lpstr>
      <vt:lpstr>Giulietta 1.6 JTDM-2 105hp s1</vt:lpstr>
      <vt:lpstr>Giulietta 2.0 JTDM 170hp TCTs1</vt:lpstr>
      <vt:lpstr>4C</vt:lpstr>
      <vt:lpstr>4C 1.75 TBi 240hp TCT</vt:lpstr>
      <vt:lpstr>'4C 1.75 TBi 240hp TCT'!Print_Area</vt:lpstr>
      <vt:lpstr>'Giulietta 1.4 Mair 170hp s1'!Print_Area</vt:lpstr>
      <vt:lpstr>'Giulietta 1.4 Mair 170hp TCT s1'!Print_Area</vt:lpstr>
      <vt:lpstr>'Giulietta 1.4 Multiair 170hp'!Print_Area</vt:lpstr>
      <vt:lpstr>'Giulietta 1.4 TB 105hp s1'!Print_Area</vt:lpstr>
      <vt:lpstr>'Giulietta 1.4 TB 120hp'!Print_Area</vt:lpstr>
      <vt:lpstr>'Giulietta 1.4 TB 120hp s1'!Print_Area</vt:lpstr>
      <vt:lpstr>'Giulietta 1.6 JTDM-2 105hp'!Print_Area</vt:lpstr>
      <vt:lpstr>'Giulietta 1.6 JTDM-2 105hp s1'!Print_Area</vt:lpstr>
      <vt:lpstr>'Giulietta 1.75 TBi 235hp QV TCT'!Print_Area</vt:lpstr>
      <vt:lpstr>'Giulietta 2.0 JTDM 170hp TCTs1'!Print_Area</vt:lpstr>
      <vt:lpstr>'Giulietta 2.0 JTDM-2 170hp TCT'!Print_Area</vt:lpstr>
      <vt:lpstr>'MiTo 0.9 Twinair 105hp'!Print_Area</vt:lpstr>
      <vt:lpstr>'MiTo 0.9 Twinair 85hp'!Print_Area</vt:lpstr>
      <vt:lpstr>'MiTo 1.3 JTDM-2 85hp'!Print_Area</vt:lpstr>
      <vt:lpstr>'MiTo 1.3 JTDM-2 85hp s2'!Print_Area</vt:lpstr>
      <vt:lpstr>'MiTo 1.4 78hp'!Print_Area</vt:lpstr>
      <vt:lpstr>'MiTo 1.4 Multiair 105hp'!Print_Area</vt:lpstr>
      <vt:lpstr>'ΕΚΤΥΠΩΣΗ ΧΑΡΑΚΤΗΡΙΣΤΙΚΩΝ'!Print_Area</vt:lpstr>
      <vt:lpstr>'ΠΕΡΙΛΗΨΗ ΠΡΟΤΕΙΝΟΜΕΝΩΝ ΤΙΜΩΝ'!Print_Area</vt:lpstr>
      <vt:lpstr>'4C 1.75 TBi 240hp TCT'!Print_Titles</vt:lpstr>
      <vt:lpstr>'Giulietta 1.4 Mair 170hp s1'!Print_Titles</vt:lpstr>
      <vt:lpstr>'Giulietta 1.4 Mair 170hp TCT s1'!Print_Titles</vt:lpstr>
      <vt:lpstr>'Giulietta 1.4 Multiair 170hp'!Print_Titles</vt:lpstr>
      <vt:lpstr>'Giulietta 1.4 TB 105hp s1'!Print_Titles</vt:lpstr>
      <vt:lpstr>'Giulietta 1.4 TB 120hp'!Print_Titles</vt:lpstr>
      <vt:lpstr>'Giulietta 1.4 TB 120hp s1'!Print_Titles</vt:lpstr>
      <vt:lpstr>'Giulietta 1.6 JTDM-2 105hp'!Print_Titles</vt:lpstr>
      <vt:lpstr>'Giulietta 1.6 JTDM-2 105hp s1'!Print_Titles</vt:lpstr>
      <vt:lpstr>'Giulietta 1.75 TBi 235hp QV TCT'!Print_Titles</vt:lpstr>
      <vt:lpstr>'Giulietta 2.0 JTDM 170hp TCTs1'!Print_Titles</vt:lpstr>
      <vt:lpstr>'Giulietta 2.0 JTDM-2 170hp TCT'!Print_Titles</vt:lpstr>
      <vt:lpstr>'MiTo 0.9 Twinair 105hp'!Print_Titles</vt:lpstr>
      <vt:lpstr>'MiTo 0.9 Twinair 85hp'!Print_Titles</vt:lpstr>
      <vt:lpstr>'MiTo 1.3 JTDM-2 85hp'!Print_Titles</vt:lpstr>
      <vt:lpstr>'MiTo 1.3 JTDM-2 85hp s2'!Print_Titles</vt:lpstr>
      <vt:lpstr>'MiTo 1.4 78hp'!Print_Titles</vt:lpstr>
      <vt:lpstr>'MiTo 1.4 Multiair 105hp'!Print_Titles</vt:lpstr>
      <vt:lpstr>'ΠΕΡΙΛΗΨΗ ΠΡΟΤΕΙΝΟΜΕΝΩΝ ΤΙΜΩΝ'!Print_Titles</vt:lpstr>
    </vt:vector>
  </TitlesOfParts>
  <Company>Fiat Auto Hellas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Νικόλαος Κακαβούλης</dc:creator>
  <cp:lastModifiedBy>CACAVOULIS Nicolaos (FGA)</cp:lastModifiedBy>
  <cp:lastPrinted>2012-02-02T09:12:31Z</cp:lastPrinted>
  <dcterms:created xsi:type="dcterms:W3CDTF">2003-01-28T11:00:48Z</dcterms:created>
  <dcterms:modified xsi:type="dcterms:W3CDTF">2013-10-11T14:46:28Z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er">
    <vt:lpwstr>Nicola Armenakis</vt:lpwstr>
  </property>
</Properties>
</file>